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Z:\C_遊戲專案\05.RF\00_SourceData原廠提供文件\20220415 owen給的強化機率\"/>
    </mc:Choice>
  </mc:AlternateContent>
  <xr:revisionPtr revIDLastSave="0" documentId="13_ncr:1_{0064B183-7973-4E39-B95E-A9B0F182C24C}" xr6:coauthVersionLast="47" xr6:coauthVersionMax="47" xr10:uidLastSave="{00000000-0000-0000-0000-000000000000}"/>
  <bookViews>
    <workbookView xWindow="28680" yWindow="-120" windowWidth="29040" windowHeight="15840" xr2:uid="{9675EAE4-5B10-44D6-A1FC-CCD49F515751}"/>
  </bookViews>
  <sheets>
    <sheet name="인첸트 확률 계산기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3" i="3" l="1"/>
  <c r="I115" i="3"/>
  <c r="I114" i="3"/>
  <c r="I113" i="3"/>
  <c r="I112" i="3"/>
  <c r="I116" i="3"/>
  <c r="H117" i="3" l="1"/>
  <c r="I52" i="3" l="1"/>
  <c r="I54" i="3" s="1"/>
  <c r="I53" i="3" s="1"/>
  <c r="J52" i="3"/>
  <c r="J54" i="3" s="1"/>
  <c r="J53" i="3" s="1"/>
  <c r="K52" i="3"/>
  <c r="K54" i="3" s="1"/>
  <c r="K53" i="3" s="1"/>
  <c r="F52" i="3"/>
  <c r="E52" i="3"/>
  <c r="E54" i="3" s="1"/>
  <c r="E53" i="3" s="1"/>
  <c r="H52" i="3"/>
  <c r="G52" i="3"/>
  <c r="E16" i="3"/>
  <c r="E40" i="3"/>
  <c r="E20" i="3"/>
  <c r="E36" i="3"/>
  <c r="J48" i="3"/>
  <c r="H44" i="3"/>
  <c r="F40" i="3"/>
  <c r="J32" i="3"/>
  <c r="H28" i="3"/>
  <c r="F24" i="3"/>
  <c r="J16" i="3"/>
  <c r="H12" i="3"/>
  <c r="F8" i="3"/>
  <c r="G28" i="3"/>
  <c r="E24" i="3"/>
  <c r="F12" i="3"/>
  <c r="H20" i="3"/>
  <c r="I28" i="3"/>
  <c r="I48" i="3"/>
  <c r="G44" i="3"/>
  <c r="K36" i="3"/>
  <c r="I32" i="3"/>
  <c r="K20" i="3"/>
  <c r="I16" i="3"/>
  <c r="G12" i="3"/>
  <c r="E8" i="3"/>
  <c r="H48" i="3"/>
  <c r="F44" i="3"/>
  <c r="J36" i="3"/>
  <c r="H32" i="3"/>
  <c r="F28" i="3"/>
  <c r="J20" i="3"/>
  <c r="H16" i="3"/>
  <c r="J24" i="3"/>
  <c r="H8" i="3"/>
  <c r="G40" i="3"/>
  <c r="G24" i="3"/>
  <c r="G8" i="3"/>
  <c r="G48" i="3"/>
  <c r="E44" i="3"/>
  <c r="K40" i="3"/>
  <c r="I36" i="3"/>
  <c r="G32" i="3"/>
  <c r="E28" i="3"/>
  <c r="K24" i="3"/>
  <c r="I20" i="3"/>
  <c r="G16" i="3"/>
  <c r="E12" i="3"/>
  <c r="K8" i="3"/>
  <c r="F48" i="3"/>
  <c r="J40" i="3"/>
  <c r="H36" i="3"/>
  <c r="F32" i="3"/>
  <c r="F16" i="3"/>
  <c r="J8" i="3"/>
  <c r="I44" i="3"/>
  <c r="K16" i="3"/>
  <c r="K32" i="3"/>
  <c r="E48" i="3"/>
  <c r="K44" i="3"/>
  <c r="I40" i="3"/>
  <c r="G36" i="3"/>
  <c r="E32" i="3"/>
  <c r="K28" i="3"/>
  <c r="I24" i="3"/>
  <c r="G20" i="3"/>
  <c r="K12" i="3"/>
  <c r="I8" i="3"/>
  <c r="F36" i="3"/>
  <c r="J28" i="3"/>
  <c r="F20" i="3"/>
  <c r="J44" i="3"/>
  <c r="H40" i="3"/>
  <c r="H24" i="3"/>
  <c r="J12" i="3"/>
  <c r="I12" i="3"/>
  <c r="K48" i="3"/>
  <c r="I55" i="3" l="1"/>
  <c r="J55" i="3"/>
  <c r="K55" i="3"/>
  <c r="G54" i="3"/>
  <c r="G53" i="3" s="1"/>
  <c r="G55" i="3" s="1"/>
  <c r="H54" i="3"/>
  <c r="H53" i="3" s="1"/>
  <c r="H55" i="3" s="1"/>
  <c r="F54" i="3"/>
  <c r="F53" i="3" s="1"/>
  <c r="F55" i="3" s="1"/>
  <c r="E55" i="3"/>
  <c r="I14" i="3"/>
  <c r="I13" i="3" s="1"/>
  <c r="I15" i="3" s="1"/>
  <c r="I10" i="3"/>
  <c r="I9" i="3" s="1"/>
  <c r="I11" i="3" s="1"/>
  <c r="K46" i="3"/>
  <c r="K45" i="3" s="1"/>
  <c r="K47" i="3" s="1"/>
  <c r="H38" i="3"/>
  <c r="H37" i="3" s="1"/>
  <c r="H39" i="3" s="1"/>
  <c r="E30" i="3"/>
  <c r="E29" i="3" s="1"/>
  <c r="E31" i="3" s="1"/>
  <c r="G42" i="3"/>
  <c r="G41" i="3" s="1"/>
  <c r="G43" i="3" s="1"/>
  <c r="J22" i="3"/>
  <c r="J21" i="3" s="1"/>
  <c r="J23" i="3" s="1"/>
  <c r="I18" i="3"/>
  <c r="I17" i="3" s="1"/>
  <c r="I19" i="3" s="1"/>
  <c r="F14" i="3"/>
  <c r="F13" i="3" s="1"/>
  <c r="F15" i="3" s="1"/>
  <c r="E38" i="3"/>
  <c r="E37" i="3" s="1"/>
  <c r="E39" i="3" s="1"/>
  <c r="F22" i="3"/>
  <c r="F21" i="3" s="1"/>
  <c r="F23" i="3" s="1"/>
  <c r="K14" i="3"/>
  <c r="K13" i="3" s="1"/>
  <c r="K15" i="3" s="1"/>
  <c r="E50" i="3"/>
  <c r="E49" i="3" s="1"/>
  <c r="E51" i="3" s="1"/>
  <c r="J42" i="3"/>
  <c r="J41" i="3" s="1"/>
  <c r="J43" i="3" s="1"/>
  <c r="G34" i="3"/>
  <c r="G33" i="3" s="1"/>
  <c r="G35" i="3" s="1"/>
  <c r="H10" i="3"/>
  <c r="H9" i="3" s="1"/>
  <c r="H11" i="3" s="1"/>
  <c r="H50" i="3"/>
  <c r="H49" i="3" s="1"/>
  <c r="H51" i="3" s="1"/>
  <c r="I50" i="3"/>
  <c r="I49" i="3" s="1"/>
  <c r="I51" i="3" s="1"/>
  <c r="J18" i="3"/>
  <c r="J17" i="3" s="1"/>
  <c r="J19" i="3" s="1"/>
  <c r="F42" i="3"/>
  <c r="F41" i="3" s="1"/>
  <c r="F43" i="3" s="1"/>
  <c r="J30" i="3"/>
  <c r="J29" i="3" s="1"/>
  <c r="J31" i="3" s="1"/>
  <c r="G38" i="3"/>
  <c r="G37" i="3" s="1"/>
  <c r="G39" i="3" s="1"/>
  <c r="F18" i="3"/>
  <c r="F17" i="3" s="1"/>
  <c r="F19" i="3" s="1"/>
  <c r="F50" i="3"/>
  <c r="F49" i="3" s="1"/>
  <c r="F51" i="3" s="1"/>
  <c r="I22" i="3"/>
  <c r="I21" i="3" s="1"/>
  <c r="I23" i="3" s="1"/>
  <c r="I38" i="3"/>
  <c r="I37" i="3" s="1"/>
  <c r="I39" i="3" s="1"/>
  <c r="G10" i="3"/>
  <c r="G9" i="3" s="1"/>
  <c r="G11" i="3" s="1"/>
  <c r="J26" i="3"/>
  <c r="J25" i="3" s="1"/>
  <c r="J27" i="3" s="1"/>
  <c r="H34" i="3"/>
  <c r="H33" i="3" s="1"/>
  <c r="H35" i="3" s="1"/>
  <c r="E10" i="3"/>
  <c r="E9" i="3" s="1"/>
  <c r="E11" i="3" s="1"/>
  <c r="I34" i="3"/>
  <c r="I33" i="3" s="1"/>
  <c r="I35" i="3" s="1"/>
  <c r="I30" i="3"/>
  <c r="I29" i="3" s="1"/>
  <c r="I31" i="3" s="1"/>
  <c r="G30" i="3"/>
  <c r="G29" i="3" s="1"/>
  <c r="G31" i="3" s="1"/>
  <c r="F26" i="3"/>
  <c r="F25" i="3" s="1"/>
  <c r="F27" i="3" s="1"/>
  <c r="H46" i="3"/>
  <c r="H45" i="3" s="1"/>
  <c r="H47" i="3" s="1"/>
  <c r="E42" i="3"/>
  <c r="E41" i="3" s="1"/>
  <c r="E43" i="3" s="1"/>
  <c r="J46" i="3"/>
  <c r="J45" i="3" s="1"/>
  <c r="J47" i="3" s="1"/>
  <c r="K30" i="3"/>
  <c r="K29" i="3" s="1"/>
  <c r="K31" i="3" s="1"/>
  <c r="I46" i="3"/>
  <c r="I45" i="3" s="1"/>
  <c r="I47" i="3" s="1"/>
  <c r="E14" i="3"/>
  <c r="E13" i="3" s="1"/>
  <c r="E15" i="3" s="1"/>
  <c r="E46" i="3"/>
  <c r="E45" i="3" s="1"/>
  <c r="E47" i="3" s="1"/>
  <c r="F46" i="3"/>
  <c r="F45" i="3" s="1"/>
  <c r="F47" i="3" s="1"/>
  <c r="G46" i="3"/>
  <c r="G45" i="3" s="1"/>
  <c r="G47" i="3" s="1"/>
  <c r="H14" i="3"/>
  <c r="H13" i="3" s="1"/>
  <c r="H15" i="3" s="1"/>
  <c r="J34" i="3"/>
  <c r="J33" i="3" s="1"/>
  <c r="J35" i="3" s="1"/>
  <c r="J14" i="3"/>
  <c r="J13" i="3" s="1"/>
  <c r="J15" i="3" s="1"/>
  <c r="E34" i="3"/>
  <c r="E33" i="3" s="1"/>
  <c r="E35" i="3" s="1"/>
  <c r="J10" i="3"/>
  <c r="J9" i="3" s="1"/>
  <c r="J11" i="3" s="1"/>
  <c r="G18" i="3"/>
  <c r="G17" i="3" s="1"/>
  <c r="G19" i="3" s="1"/>
  <c r="G50" i="3"/>
  <c r="G49" i="3" s="1"/>
  <c r="G51" i="3" s="1"/>
  <c r="F30" i="3"/>
  <c r="F29" i="3" s="1"/>
  <c r="F31" i="3" s="1"/>
  <c r="K22" i="3"/>
  <c r="K21" i="3" s="1"/>
  <c r="K23" i="3" s="1"/>
  <c r="E26" i="3"/>
  <c r="E25" i="3" s="1"/>
  <c r="E27" i="3" s="1"/>
  <c r="E22" i="3"/>
  <c r="E21" i="3" s="1"/>
  <c r="E23" i="3" s="1"/>
  <c r="H26" i="3"/>
  <c r="H25" i="3" s="1"/>
  <c r="H27" i="3" s="1"/>
  <c r="G22" i="3"/>
  <c r="G21" i="3" s="1"/>
  <c r="G23" i="3" s="1"/>
  <c r="K34" i="3"/>
  <c r="K33" i="3" s="1"/>
  <c r="K35" i="3" s="1"/>
  <c r="K50" i="3"/>
  <c r="K49" i="3" s="1"/>
  <c r="K51" i="3" s="1"/>
  <c r="H42" i="3"/>
  <c r="H41" i="3" s="1"/>
  <c r="H43" i="3" s="1"/>
  <c r="F38" i="3"/>
  <c r="F37" i="3" s="1"/>
  <c r="F39" i="3" s="1"/>
  <c r="I26" i="3"/>
  <c r="I25" i="3" s="1"/>
  <c r="I27" i="3" s="1"/>
  <c r="I42" i="3"/>
  <c r="I41" i="3" s="1"/>
  <c r="I43" i="3" s="1"/>
  <c r="K18" i="3"/>
  <c r="K17" i="3" s="1"/>
  <c r="K19" i="3" s="1"/>
  <c r="F34" i="3"/>
  <c r="F33" i="3" s="1"/>
  <c r="F35" i="3" s="1"/>
  <c r="K10" i="3"/>
  <c r="K9" i="3" s="1"/>
  <c r="K11" i="3" s="1"/>
  <c r="K26" i="3"/>
  <c r="K25" i="3" s="1"/>
  <c r="K27" i="3" s="1"/>
  <c r="K42" i="3"/>
  <c r="K41" i="3" s="1"/>
  <c r="K43" i="3" s="1"/>
  <c r="G26" i="3"/>
  <c r="G25" i="3" s="1"/>
  <c r="G27" i="3" s="1"/>
  <c r="H18" i="3"/>
  <c r="H17" i="3" s="1"/>
  <c r="H19" i="3" s="1"/>
  <c r="J38" i="3"/>
  <c r="J37" i="3" s="1"/>
  <c r="J39" i="3" s="1"/>
  <c r="G14" i="3"/>
  <c r="G13" i="3" s="1"/>
  <c r="G15" i="3" s="1"/>
  <c r="K38" i="3"/>
  <c r="K37" i="3" s="1"/>
  <c r="K39" i="3" s="1"/>
  <c r="H22" i="3"/>
  <c r="H21" i="3" s="1"/>
  <c r="H23" i="3" s="1"/>
  <c r="F10" i="3"/>
  <c r="F9" i="3" s="1"/>
  <c r="F11" i="3" s="1"/>
  <c r="H30" i="3"/>
  <c r="H29" i="3" s="1"/>
  <c r="H31" i="3" s="1"/>
  <c r="J50" i="3"/>
  <c r="J49" i="3" s="1"/>
  <c r="J51" i="3" s="1"/>
  <c r="E18" i="3"/>
  <c r="E17" i="3" s="1"/>
  <c r="E19" i="3" s="1"/>
</calcChain>
</file>

<file path=xl/sharedStrings.xml><?xml version="1.0" encoding="utf-8"?>
<sst xmlns="http://schemas.openxmlformats.org/spreadsheetml/2006/main" count="227" uniqueCount="100">
  <si>
    <t>+1</t>
    <phoneticPr fontId="1" type="noConversion"/>
  </si>
  <si>
    <t>+2</t>
    <phoneticPr fontId="1" type="noConversion"/>
  </si>
  <si>
    <t>+3</t>
    <phoneticPr fontId="1" type="noConversion"/>
  </si>
  <si>
    <t>+4</t>
    <phoneticPr fontId="1" type="noConversion"/>
  </si>
  <si>
    <t>+5</t>
    <phoneticPr fontId="1" type="noConversion"/>
  </si>
  <si>
    <t>+6</t>
    <phoneticPr fontId="1" type="noConversion"/>
  </si>
  <si>
    <t>+7</t>
    <phoneticPr fontId="1" type="noConversion"/>
  </si>
  <si>
    <t>伺服器等級上限</t>
    <phoneticPr fontId="1" type="noConversion"/>
  </si>
  <si>
    <t>基準等級</t>
    <phoneticPr fontId="1" type="noConversion"/>
  </si>
  <si>
    <t>計算機設定</t>
    <phoneticPr fontId="1" type="noConversion"/>
  </si>
  <si>
    <t>寶石1</t>
  </si>
  <si>
    <t>寶石2</t>
  </si>
  <si>
    <t>寶石3</t>
  </si>
  <si>
    <t>寶石4</t>
  </si>
  <si>
    <t>裝備等級</t>
    <phoneticPr fontId="1" type="noConversion"/>
  </si>
  <si>
    <t>使用寶石組合</t>
    <phoneticPr fontId="1" type="noConversion"/>
  </si>
  <si>
    <t>寶石1</t>
    <phoneticPr fontId="1" type="noConversion"/>
  </si>
  <si>
    <t>寶石2</t>
    <phoneticPr fontId="1" type="noConversion"/>
  </si>
  <si>
    <t>寶石3</t>
    <phoneticPr fontId="1" type="noConversion"/>
  </si>
  <si>
    <t>寶石4</t>
    <phoneticPr fontId="1" type="noConversion"/>
  </si>
  <si>
    <t>裝備階級</t>
    <phoneticPr fontId="1" type="noConversion"/>
  </si>
  <si>
    <t>道具</t>
    <phoneticPr fontId="1" type="noConversion"/>
  </si>
  <si>
    <t>強化階段</t>
    <phoneticPr fontId="1" type="noConversion"/>
  </si>
  <si>
    <t>羽石強化計算機</t>
    <phoneticPr fontId="1" type="noConversion"/>
  </si>
  <si>
    <t>[普通]</t>
    <phoneticPr fontId="1" type="noConversion"/>
  </si>
  <si>
    <t>階級名稱</t>
  </si>
  <si>
    <t>階級名稱</t>
    <phoneticPr fontId="1" type="noConversion"/>
  </si>
  <si>
    <t>分類</t>
    <phoneticPr fontId="1" type="noConversion"/>
  </si>
  <si>
    <t>白色</t>
  </si>
  <si>
    <t>白色</t>
    <phoneticPr fontId="1" type="noConversion"/>
  </si>
  <si>
    <t>黃色</t>
  </si>
  <si>
    <t>黃色</t>
    <phoneticPr fontId="1" type="noConversion"/>
  </si>
  <si>
    <t>[B級]</t>
  </si>
  <si>
    <t>[B級]</t>
    <phoneticPr fontId="1" type="noConversion"/>
  </si>
  <si>
    <t>紫色</t>
  </si>
  <si>
    <t>紫色</t>
    <phoneticPr fontId="1" type="noConversion"/>
  </si>
  <si>
    <t>[A級]</t>
  </si>
  <si>
    <t>[A級]</t>
    <phoneticPr fontId="1" type="noConversion"/>
  </si>
  <si>
    <t>橘色</t>
  </si>
  <si>
    <t>橘色</t>
    <phoneticPr fontId="1" type="noConversion"/>
  </si>
  <si>
    <t>[C級]</t>
  </si>
  <si>
    <t>[C級]</t>
    <phoneticPr fontId="1" type="noConversion"/>
  </si>
  <si>
    <t>藍色</t>
  </si>
  <si>
    <t>藍色</t>
    <phoneticPr fontId="1" type="noConversion"/>
  </si>
  <si>
    <t>[D級]</t>
  </si>
  <si>
    <t>[D級]</t>
    <phoneticPr fontId="1" type="noConversion"/>
  </si>
  <si>
    <t>粉紅</t>
  </si>
  <si>
    <t>粉紅</t>
    <phoneticPr fontId="1" type="noConversion"/>
  </si>
  <si>
    <t>水藍</t>
  </si>
  <si>
    <t>水藍</t>
    <phoneticPr fontId="1" type="noConversion"/>
  </si>
  <si>
    <t>[活動]</t>
  </si>
  <si>
    <t>[活動]</t>
    <phoneticPr fontId="1" type="noConversion"/>
  </si>
  <si>
    <t>綠色</t>
  </si>
  <si>
    <t>綠色</t>
    <phoneticPr fontId="1" type="noConversion"/>
  </si>
  <si>
    <t>[古代]</t>
  </si>
  <si>
    <t>[古代]</t>
    <phoneticPr fontId="1" type="noConversion"/>
  </si>
  <si>
    <t>暗金</t>
  </si>
  <si>
    <t>暗金</t>
    <phoneticPr fontId="1" type="noConversion"/>
  </si>
  <si>
    <t>[英雄]</t>
  </si>
  <si>
    <t>[英雄]</t>
    <phoneticPr fontId="1" type="noConversion"/>
  </si>
  <si>
    <t>紅色</t>
  </si>
  <si>
    <t>紅色</t>
    <phoneticPr fontId="1" type="noConversion"/>
  </si>
  <si>
    <t>[莊嚴]</t>
  </si>
  <si>
    <t>[莊嚴]</t>
    <phoneticPr fontId="1" type="noConversion"/>
  </si>
  <si>
    <t>[神話]</t>
    <phoneticPr fontId="1" type="noConversion"/>
  </si>
  <si>
    <t>強化成功</t>
  </si>
  <si>
    <t>羽石歸零</t>
  </si>
  <si>
    <t>道具損壞</t>
  </si>
  <si>
    <t>不變</t>
  </si>
  <si>
    <t>升級成功</t>
    <phoneticPr fontId="1" type="noConversion"/>
  </si>
  <si>
    <t>階級顏色</t>
    <phoneticPr fontId="1" type="noConversion"/>
  </si>
  <si>
    <t>[N級]</t>
  </si>
  <si>
    <t>[推進器]</t>
  </si>
  <si>
    <t>[里昂]</t>
  </si>
  <si>
    <t>[N級]</t>
    <phoneticPr fontId="1" type="noConversion"/>
  </si>
  <si>
    <t>道具破壞</t>
    <phoneticPr fontId="1" type="noConversion"/>
  </si>
  <si>
    <t>階級顏色</t>
  </si>
  <si>
    <t>羽石初始化</t>
    <phoneticPr fontId="1" type="noConversion"/>
  </si>
  <si>
    <t>裝備階段</t>
    <phoneticPr fontId="1" type="noConversion"/>
  </si>
  <si>
    <t>寶石常數</t>
    <phoneticPr fontId="1" type="noConversion"/>
  </si>
  <si>
    <t>寶石名稱</t>
  </si>
  <si>
    <t>不使用</t>
  </si>
  <si>
    <t>微幅</t>
  </si>
  <si>
    <t>小幅</t>
  </si>
  <si>
    <t>大幅</t>
  </si>
  <si>
    <t>巨幅</t>
  </si>
  <si>
    <t>幸運</t>
  </si>
  <si>
    <t>發光幸運</t>
  </si>
  <si>
    <t>燦爛幸運</t>
  </si>
  <si>
    <t>光輝</t>
  </si>
  <si>
    <t>索引</t>
  </si>
  <si>
    <t>個別常數</t>
  </si>
  <si>
    <t>全套常數</t>
  </si>
  <si>
    <t>寶石常數計算機</t>
    <phoneticPr fontId="1" type="noConversion"/>
  </si>
  <si>
    <t>寶石分類</t>
  </si>
  <si>
    <t>合計常數</t>
  </si>
  <si>
    <t>寶石索引</t>
  </si>
  <si>
    <t>寶石常數值</t>
  </si>
  <si>
    <t>[推進器(披風)]</t>
    <phoneticPr fontId="1" type="noConversion"/>
  </si>
  <si>
    <t>[里昂]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</si>
</sst>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新細明體"/>
      <family val="2"/>
      <charset val="129"/>
      <scheme val="minor"/>
    </font>
    <font>
      <sz val="8"/>
      <name val="新細明體"/>
      <family val="2"/>
      <charset val="129"/>
      <scheme val="minor"/>
    </font>
    <font>
      <sz val="11"/>
      <color theme="1"/>
      <name val="新細明體"/>
      <family val="2"/>
      <charset val="129"/>
      <scheme val="minor"/>
    </font>
    <font>
      <b/>
      <sz val="9"/>
      <color theme="0"/>
      <name val="微軟正黑體"/>
      <family val="2"/>
      <charset val="136"/>
    </font>
    <font>
      <b/>
      <sz val="9"/>
      <color theme="1"/>
      <name val="微軟正黑體"/>
      <family val="2"/>
      <charset val="136"/>
    </font>
    <font>
      <sz val="9"/>
      <color theme="1"/>
      <name val="微軟正黑體"/>
      <family val="2"/>
      <charset val="136"/>
    </font>
    <font>
      <sz val="9"/>
      <color theme="0"/>
      <name val="微軟正黑體"/>
      <family val="2"/>
      <charset val="136"/>
    </font>
    <font>
      <sz val="9"/>
      <color rgb="FF000000"/>
      <name val="微軟正黑體"/>
      <family val="2"/>
      <charset val="136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9" fontId="2" fillId="0" borderId="0" applyFont="0" applyFill="0" applyBorder="0" applyAlignment="0" applyProtection="0">
      <alignment vertical="center"/>
    </xf>
  </cellStyleXfs>
  <cellXfs count="84">
    <xf numFmtId="0" fontId="0" fillId="0" borderId="0" xfId="0">
      <alignment vertical="center"/>
    </xf>
    <xf numFmtId="0" fontId="3" fillId="4" borderId="14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3" fillId="16" borderId="30" xfId="0" applyFont="1" applyFill="1" applyBorder="1" applyAlignment="1">
      <alignment horizontal="center" vertical="center"/>
    </xf>
    <xf numFmtId="0" fontId="3" fillId="16" borderId="12" xfId="0" applyFont="1" applyFill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49" fontId="4" fillId="5" borderId="14" xfId="0" applyNumberFormat="1" applyFont="1" applyFill="1" applyBorder="1" applyAlignment="1">
      <alignment horizontal="center" vertical="center"/>
    </xf>
    <xf numFmtId="49" fontId="4" fillId="5" borderId="15" xfId="0" applyNumberFormat="1" applyFont="1" applyFill="1" applyBorder="1" applyAlignment="1">
      <alignment horizontal="center" vertical="center"/>
    </xf>
    <xf numFmtId="0" fontId="4" fillId="9" borderId="16" xfId="0" applyFont="1" applyFill="1" applyBorder="1" applyAlignment="1">
      <alignment horizontal="center" vertical="center"/>
    </xf>
    <xf numFmtId="10" fontId="5" fillId="12" borderId="16" xfId="0" applyNumberFormat="1" applyFont="1" applyFill="1" applyBorder="1" applyAlignment="1">
      <alignment horizontal="center" vertical="center"/>
    </xf>
    <xf numFmtId="10" fontId="5" fillId="12" borderId="17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10" fontId="5" fillId="11" borderId="1" xfId="0" applyNumberFormat="1" applyFont="1" applyFill="1" applyBorder="1" applyAlignment="1">
      <alignment horizontal="center" vertical="center"/>
    </xf>
    <xf numFmtId="10" fontId="5" fillId="11" borderId="18" xfId="0" applyNumberFormat="1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10" fontId="5" fillId="10" borderId="1" xfId="0" applyNumberFormat="1" applyFont="1" applyFill="1" applyBorder="1" applyAlignment="1">
      <alignment horizontal="center" vertical="center"/>
    </xf>
    <xf numFmtId="10" fontId="5" fillId="10" borderId="18" xfId="0" applyNumberFormat="1" applyFont="1" applyFill="1" applyBorder="1" applyAlignment="1">
      <alignment horizontal="center" vertical="center"/>
    </xf>
    <xf numFmtId="0" fontId="4" fillId="14" borderId="19" xfId="0" applyFont="1" applyFill="1" applyBorder="1" applyAlignment="1">
      <alignment horizontal="center" vertical="center"/>
    </xf>
    <xf numFmtId="10" fontId="5" fillId="15" borderId="19" xfId="0" applyNumberFormat="1" applyFont="1" applyFill="1" applyBorder="1" applyAlignment="1">
      <alignment horizontal="center" vertical="center"/>
    </xf>
    <xf numFmtId="10" fontId="5" fillId="15" borderId="20" xfId="0" applyNumberFormat="1" applyFont="1" applyFill="1" applyBorder="1" applyAlignment="1">
      <alignment horizontal="center" vertical="center"/>
    </xf>
    <xf numFmtId="9" fontId="5" fillId="0" borderId="0" xfId="1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5" fillId="5" borderId="1" xfId="0" applyFont="1" applyFill="1" applyBorder="1" applyAlignment="1">
      <alignment horizontal="center" vertical="center"/>
    </xf>
    <xf numFmtId="49" fontId="5" fillId="5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/>
    </xf>
    <xf numFmtId="10" fontId="5" fillId="0" borderId="1" xfId="0" applyNumberFormat="1" applyFont="1" applyBorder="1" applyAlignment="1">
      <alignment horizontal="center" vertical="center"/>
    </xf>
    <xf numFmtId="0" fontId="5" fillId="17" borderId="1" xfId="0" applyFont="1" applyFill="1" applyBorder="1" applyAlignment="1">
      <alignment horizontal="center" vertical="center"/>
    </xf>
    <xf numFmtId="10" fontId="7" fillId="17" borderId="1" xfId="0" applyNumberFormat="1" applyFont="1" applyFill="1" applyBorder="1" applyAlignment="1">
      <alignment horizontal="center" vertical="center"/>
    </xf>
    <xf numFmtId="0" fontId="5" fillId="18" borderId="1" xfId="0" applyFont="1" applyFill="1" applyBorder="1" applyAlignment="1">
      <alignment horizontal="center" vertical="center"/>
    </xf>
    <xf numFmtId="10" fontId="7" fillId="18" borderId="1" xfId="0" applyNumberFormat="1" applyFont="1" applyFill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10" fontId="7" fillId="0" borderId="0" xfId="0" applyNumberFormat="1" applyFont="1" applyAlignment="1">
      <alignment horizontal="center" vertical="center"/>
    </xf>
    <xf numFmtId="10" fontId="5" fillId="0" borderId="0" xfId="0" applyNumberFormat="1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7" xfId="0" applyFont="1" applyFill="1" applyBorder="1" applyAlignment="1">
      <alignment horizontal="center" vertical="center"/>
    </xf>
    <xf numFmtId="0" fontId="5" fillId="0" borderId="9" xfId="0" applyFont="1" applyBorder="1">
      <alignment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  <xf numFmtId="0" fontId="3" fillId="4" borderId="25" xfId="0" applyFont="1" applyFill="1" applyBorder="1" applyAlignment="1">
      <alignment horizontal="center" vertical="center"/>
    </xf>
    <xf numFmtId="0" fontId="3" fillId="4" borderId="26" xfId="0" applyFont="1" applyFill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0" fontId="3" fillId="4" borderId="28" xfId="0" applyFont="1" applyFill="1" applyBorder="1" applyAlignment="1">
      <alignment horizontal="center" vertical="center"/>
    </xf>
    <xf numFmtId="0" fontId="3" fillId="4" borderId="24" xfId="0" applyFont="1" applyFill="1" applyBorder="1" applyAlignment="1">
      <alignment horizontal="center" vertical="center"/>
    </xf>
    <xf numFmtId="0" fontId="3" fillId="4" borderId="29" xfId="0" applyFont="1" applyFill="1" applyBorder="1" applyAlignment="1">
      <alignment horizontal="center" vertical="center"/>
    </xf>
  </cellXfs>
  <cellStyles count="2">
    <cellStyle name="一般" xfId="0" builtinId="0"/>
    <cellStyle name="百分比" xfId="1" builtinId="5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Drop" dropLines="9" dropStyle="combo" dx="22" fmlaLink="$H$112" fmlaRange="$B$112:$B$120" noThreeD="1" sel="1" val="0"/>
</file>

<file path=xl/ctrlProps/ctrlProp2.xml><?xml version="1.0" encoding="utf-8"?>
<formControlPr xmlns="http://schemas.microsoft.com/office/spreadsheetml/2009/9/main" objectType="Drop" dropLines="9" dropStyle="combo" dx="22" fmlaLink="$H$113" fmlaRange="$B$112:$B$120" noThreeD="1" sel="1" val="0"/>
</file>

<file path=xl/ctrlProps/ctrlProp3.xml><?xml version="1.0" encoding="utf-8"?>
<formControlPr xmlns="http://schemas.microsoft.com/office/spreadsheetml/2009/9/main" objectType="Drop" dropLines="9" dropStyle="combo" dx="22" fmlaLink="$H$114" fmlaRange="$B$112:$B$120" noThreeD="1" sel="1" val="0"/>
</file>

<file path=xl/ctrlProps/ctrlProp4.xml><?xml version="1.0" encoding="utf-8"?>
<formControlPr xmlns="http://schemas.microsoft.com/office/spreadsheetml/2009/9/main" objectType="Drop" dropLines="9" dropStyle="combo" dx="22" fmlaLink="$H$115" fmlaRange="$B$112:$B$120" noThreeD="1" sel="1" val="0"/>
</file>

<file path=xl/ctrlProps/ctrlProp5.xml><?xml version="1.0" encoding="utf-8"?>
<formControlPr xmlns="http://schemas.microsoft.com/office/spreadsheetml/2009/9/main" objectType="Drop" dropLines="9" dropStyle="combo" dx="22" fmlaLink="$H$116" fmlaRange="$B$112:$B$120" noThreeD="1" sel="1" val="0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9525</xdr:colOff>
          <xdr:row>7</xdr:row>
          <xdr:rowOff>28575</xdr:rowOff>
        </xdr:from>
        <xdr:to>
          <xdr:col>20</xdr:col>
          <xdr:colOff>666750</xdr:colOff>
          <xdr:row>8</xdr:row>
          <xdr:rowOff>142875</xdr:rowOff>
        </xdr:to>
        <xdr:sp macro="" textlink="">
          <xdr:nvSpPr>
            <xdr:cNvPr id="3073" name="Drop Dow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9525</xdr:colOff>
          <xdr:row>7</xdr:row>
          <xdr:rowOff>28575</xdr:rowOff>
        </xdr:from>
        <xdr:to>
          <xdr:col>22</xdr:col>
          <xdr:colOff>666750</xdr:colOff>
          <xdr:row>8</xdr:row>
          <xdr:rowOff>142875</xdr:rowOff>
        </xdr:to>
        <xdr:sp macro="" textlink="">
          <xdr:nvSpPr>
            <xdr:cNvPr id="3074" name="Drop Down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9525</xdr:colOff>
          <xdr:row>7</xdr:row>
          <xdr:rowOff>28575</xdr:rowOff>
        </xdr:from>
        <xdr:to>
          <xdr:col>24</xdr:col>
          <xdr:colOff>666750</xdr:colOff>
          <xdr:row>8</xdr:row>
          <xdr:rowOff>142875</xdr:rowOff>
        </xdr:to>
        <xdr:sp macro="" textlink="">
          <xdr:nvSpPr>
            <xdr:cNvPr id="3075" name="Drop Down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0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9525</xdr:colOff>
          <xdr:row>7</xdr:row>
          <xdr:rowOff>28575</xdr:rowOff>
        </xdr:from>
        <xdr:to>
          <xdr:col>26</xdr:col>
          <xdr:colOff>666750</xdr:colOff>
          <xdr:row>8</xdr:row>
          <xdr:rowOff>142875</xdr:rowOff>
        </xdr:to>
        <xdr:sp macro="" textlink="">
          <xdr:nvSpPr>
            <xdr:cNvPr id="3076" name="Drop Down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0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9525</xdr:colOff>
          <xdr:row>7</xdr:row>
          <xdr:rowOff>28575</xdr:rowOff>
        </xdr:from>
        <xdr:to>
          <xdr:col>18</xdr:col>
          <xdr:colOff>666750</xdr:colOff>
          <xdr:row>8</xdr:row>
          <xdr:rowOff>142875</xdr:rowOff>
        </xdr:to>
        <xdr:sp macro="" textlink="">
          <xdr:nvSpPr>
            <xdr:cNvPr id="3077" name="Drop Down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0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11</xdr:col>
      <xdr:colOff>140805</xdr:colOff>
      <xdr:row>3</xdr:row>
      <xdr:rowOff>149087</xdr:rowOff>
    </xdr:from>
    <xdr:to>
      <xdr:col>14</xdr:col>
      <xdr:colOff>414960</xdr:colOff>
      <xdr:row>14</xdr:row>
      <xdr:rowOff>54667</xdr:rowOff>
    </xdr:to>
    <xdr:sp macro="" textlink="">
      <xdr:nvSpPr>
        <xdr:cNvPr id="2" name="圖說文字: 向上箭號 1">
          <a:extLst>
            <a:ext uri="{FF2B5EF4-FFF2-40B4-BE49-F238E27FC236}">
              <a16:creationId xmlns:a16="http://schemas.microsoft.com/office/drawing/2014/main" id="{ADAB94F8-6D59-4A50-ABE8-D8DBAE19C584}"/>
            </a:ext>
          </a:extLst>
        </xdr:cNvPr>
        <xdr:cNvSpPr/>
      </xdr:nvSpPr>
      <xdr:spPr>
        <a:xfrm>
          <a:off x="6750327" y="770283"/>
          <a:ext cx="2038350" cy="2133601"/>
        </a:xfrm>
        <a:prstGeom prst="upArrowCallout">
          <a:avLst>
            <a:gd name="adj1" fmla="val 25000"/>
            <a:gd name="adj2" fmla="val 27336"/>
            <a:gd name="adj3" fmla="val 18458"/>
            <a:gd name="adj4" fmla="val 73023"/>
          </a:avLst>
        </a:prstGeom>
        <a:solidFill>
          <a:schemeClr val="bg1"/>
        </a:solidFill>
        <a:ln w="222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zh-TW" altLang="en-US" sz="1100">
              <a:solidFill>
                <a:schemeClr val="tx1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目前所有伺服器等級上限為</a:t>
          </a:r>
          <a:r>
            <a:rPr lang="en-US" altLang="zh-TW" sz="1100">
              <a:solidFill>
                <a:schemeClr val="tx1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80</a:t>
          </a:r>
          <a:r>
            <a:rPr lang="zh-TW" altLang="en-US" sz="1100">
              <a:solidFill>
                <a:schemeClr val="tx1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，不需調整此數字。</a:t>
          </a:r>
          <a:endParaRPr lang="en-US" altLang="zh-TW" sz="1100">
            <a:solidFill>
              <a:schemeClr val="tx1"/>
            </a:solidFill>
            <a:latin typeface="微軟正黑體" panose="020B0604030504040204" pitchFamily="34" charset="-120"/>
            <a:ea typeface="微軟正黑體" panose="020B0604030504040204" pitchFamily="34" charset="-120"/>
          </a:endParaRPr>
        </a:p>
        <a:p>
          <a:pPr algn="l"/>
          <a:endParaRPr lang="en-US" altLang="zh-TW" sz="1100">
            <a:solidFill>
              <a:schemeClr val="tx1"/>
            </a:solidFill>
            <a:latin typeface="微軟正黑體" panose="020B0604030504040204" pitchFamily="34" charset="-120"/>
            <a:ea typeface="微軟正黑體" panose="020B0604030504040204" pitchFamily="34" charset="-120"/>
          </a:endParaRPr>
        </a:p>
        <a:p>
          <a:pPr algn="l"/>
          <a:r>
            <a:rPr lang="zh-TW" altLang="en-US" sz="1100">
              <a:solidFill>
                <a:schemeClr val="tx1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若未來有其他伺服器開放，</a:t>
          </a:r>
          <a:endParaRPr lang="en-US" altLang="zh-TW" sz="1100">
            <a:solidFill>
              <a:schemeClr val="tx1"/>
            </a:solidFill>
            <a:latin typeface="微軟正黑體" panose="020B0604030504040204" pitchFamily="34" charset="-120"/>
            <a:ea typeface="微軟正黑體" panose="020B0604030504040204" pitchFamily="34" charset="-120"/>
          </a:endParaRPr>
        </a:p>
        <a:p>
          <a:pPr algn="l"/>
          <a:r>
            <a:rPr lang="zh-TW" altLang="en-US" sz="1100">
              <a:solidFill>
                <a:schemeClr val="tx1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且等級上限不同時，請自行調整左方數字。</a:t>
          </a:r>
          <a:endParaRPr lang="en-US" altLang="zh-TW" sz="1100">
            <a:solidFill>
              <a:schemeClr val="tx1"/>
            </a:solidFill>
            <a:latin typeface="微軟正黑體" panose="020B0604030504040204" pitchFamily="34" charset="-120"/>
            <a:ea typeface="微軟正黑體" panose="020B0604030504040204" pitchFamily="34" charset="-120"/>
          </a:endParaRPr>
        </a:p>
      </xdr:txBody>
    </xdr:sp>
    <xdr:clientData/>
  </xdr:twoCellAnchor>
  <xdr:twoCellAnchor>
    <xdr:from>
      <xdr:col>16</xdr:col>
      <xdr:colOff>0</xdr:colOff>
      <xdr:row>10</xdr:row>
      <xdr:rowOff>0</xdr:rowOff>
    </xdr:from>
    <xdr:to>
      <xdr:col>24</xdr:col>
      <xdr:colOff>286992</xdr:colOff>
      <xdr:row>24</xdr:row>
      <xdr:rowOff>34786</xdr:rowOff>
    </xdr:to>
    <xdr:sp macro="" textlink="">
      <xdr:nvSpPr>
        <xdr:cNvPr id="3" name="圖說文字: 向上箭號 2">
          <a:extLst>
            <a:ext uri="{FF2B5EF4-FFF2-40B4-BE49-F238E27FC236}">
              <a16:creationId xmlns:a16="http://schemas.microsoft.com/office/drawing/2014/main" id="{83E949A8-C9B9-40CE-8566-7D42B44029E0}"/>
            </a:ext>
          </a:extLst>
        </xdr:cNvPr>
        <xdr:cNvSpPr/>
      </xdr:nvSpPr>
      <xdr:spPr>
        <a:xfrm>
          <a:off x="9566413" y="2020957"/>
          <a:ext cx="5057775" cy="2933699"/>
        </a:xfrm>
        <a:prstGeom prst="upArrowCallout">
          <a:avLst>
            <a:gd name="adj1" fmla="val 25000"/>
            <a:gd name="adj2" fmla="val 27336"/>
            <a:gd name="adj3" fmla="val 18458"/>
            <a:gd name="adj4" fmla="val 73023"/>
          </a:avLst>
        </a:prstGeom>
        <a:solidFill>
          <a:schemeClr val="bg1"/>
        </a:solidFill>
        <a:ln w="222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zh-TW" altLang="en-US" sz="1100">
              <a:solidFill>
                <a:schemeClr val="tx1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使用說明：</a:t>
          </a:r>
          <a:endParaRPr lang="en-US" altLang="zh-TW" sz="1100">
            <a:solidFill>
              <a:schemeClr val="tx1"/>
            </a:solidFill>
            <a:latin typeface="微軟正黑體" panose="020B0604030504040204" pitchFamily="34" charset="-120"/>
            <a:ea typeface="微軟正黑體" panose="020B0604030504040204" pitchFamily="34" charset="-120"/>
          </a:endParaRPr>
        </a:p>
        <a:p>
          <a:pPr algn="l"/>
          <a:r>
            <a:rPr lang="en-US" altLang="zh-TW" sz="1100">
              <a:solidFill>
                <a:schemeClr val="tx1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1. </a:t>
          </a:r>
          <a:r>
            <a:rPr lang="zh-TW" altLang="en-US" sz="1100">
              <a:solidFill>
                <a:schemeClr val="tx1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選擇自己要強化的裝備等級</a:t>
          </a:r>
          <a:endParaRPr lang="en-US" altLang="zh-TW" sz="1100">
            <a:solidFill>
              <a:schemeClr val="tx1"/>
            </a:solidFill>
            <a:latin typeface="微軟正黑體" panose="020B0604030504040204" pitchFamily="34" charset="-120"/>
            <a:ea typeface="微軟正黑體" panose="020B0604030504040204" pitchFamily="34" charset="-120"/>
          </a:endParaRPr>
        </a:p>
        <a:p>
          <a:pPr algn="l"/>
          <a:endParaRPr lang="en-US" altLang="zh-TW" sz="1100">
            <a:solidFill>
              <a:schemeClr val="tx1"/>
            </a:solidFill>
            <a:latin typeface="微軟正黑體" panose="020B0604030504040204" pitchFamily="34" charset="-120"/>
            <a:ea typeface="微軟正黑體" panose="020B0604030504040204" pitchFamily="34" charset="-120"/>
          </a:endParaRPr>
        </a:p>
        <a:p>
          <a:pPr algn="l"/>
          <a:r>
            <a:rPr lang="en-US" altLang="zh-TW" sz="1100">
              <a:solidFill>
                <a:schemeClr val="tx1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2. </a:t>
          </a:r>
          <a:r>
            <a:rPr lang="zh-TW" altLang="en-US" sz="1100">
              <a:solidFill>
                <a:schemeClr val="tx1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選擇自己強化時要使用的寶石。</a:t>
          </a:r>
          <a:endParaRPr lang="en-US" altLang="zh-TW" sz="1100">
            <a:solidFill>
              <a:schemeClr val="tx1"/>
            </a:solidFill>
            <a:latin typeface="微軟正黑體" panose="020B0604030504040204" pitchFamily="34" charset="-120"/>
            <a:ea typeface="微軟正黑體" panose="020B0604030504040204" pitchFamily="34" charset="-120"/>
          </a:endParaRPr>
        </a:p>
        <a:p>
          <a:pPr algn="l"/>
          <a:r>
            <a:rPr lang="zh-TW" altLang="en-US" sz="1100">
              <a:solidFill>
                <a:schemeClr val="tx1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若要使用整組相同寶石時，從「使用寶石組合」的下拉式選單中選擇即可。</a:t>
          </a:r>
          <a:endParaRPr lang="en-US" altLang="zh-TW" sz="1100">
            <a:solidFill>
              <a:schemeClr val="tx1"/>
            </a:solidFill>
            <a:latin typeface="微軟正黑體" panose="020B0604030504040204" pitchFamily="34" charset="-120"/>
            <a:ea typeface="微軟正黑體" panose="020B0604030504040204" pitchFamily="34" charset="-120"/>
          </a:endParaRPr>
        </a:p>
        <a:p>
          <a:pPr algn="l"/>
          <a:r>
            <a:rPr lang="zh-TW" altLang="en-US" sz="1100">
              <a:solidFill>
                <a:schemeClr val="tx1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若非使用整組相同的寶石，請單獨自右方「寶石</a:t>
          </a:r>
          <a:r>
            <a:rPr lang="en-US" altLang="zh-TW" sz="1100">
              <a:solidFill>
                <a:schemeClr val="tx1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1~4</a:t>
          </a:r>
          <a:r>
            <a:rPr lang="zh-TW" altLang="en-US" sz="1100">
              <a:solidFill>
                <a:schemeClr val="tx1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」的下拉式選單選取。</a:t>
          </a:r>
          <a:endParaRPr lang="en-US" altLang="zh-TW" sz="1100">
            <a:solidFill>
              <a:schemeClr val="tx1"/>
            </a:solidFill>
            <a:latin typeface="微軟正黑體" panose="020B0604030504040204" pitchFamily="34" charset="-120"/>
            <a:ea typeface="微軟正黑體" panose="020B0604030504040204" pitchFamily="34" charset="-120"/>
          </a:endParaRPr>
        </a:p>
        <a:p>
          <a:pPr algn="l"/>
          <a:endParaRPr lang="en-US" altLang="zh-TW" sz="1100">
            <a:solidFill>
              <a:schemeClr val="tx1"/>
            </a:solidFill>
            <a:latin typeface="微軟正黑體" panose="020B0604030504040204" pitchFamily="34" charset="-120"/>
            <a:ea typeface="微軟正黑體" panose="020B0604030504040204" pitchFamily="34" charset="-120"/>
          </a:endParaRPr>
        </a:p>
        <a:p>
          <a:pPr algn="l"/>
          <a:r>
            <a:rPr lang="en-US" altLang="zh-TW" sz="1100">
              <a:solidFill>
                <a:schemeClr val="tx1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3. </a:t>
          </a:r>
          <a:r>
            <a:rPr lang="zh-TW" altLang="en-US" sz="1100">
              <a:solidFill>
                <a:schemeClr val="tx1"/>
              </a:solidFill>
              <a:latin typeface="微軟正黑體" panose="020B0604030504040204" pitchFamily="34" charset="-120"/>
              <a:ea typeface="微軟正黑體" panose="020B0604030504040204" pitchFamily="34" charset="-120"/>
            </a:rPr>
            <a:t>於左方圖表將各「裝備階級」於各「強化階段」的各種機率。</a:t>
          </a:r>
          <a:endParaRPr lang="en-US" altLang="zh-TW" sz="1100">
            <a:solidFill>
              <a:schemeClr val="tx1"/>
            </a:solidFill>
            <a:latin typeface="微軟正黑體" panose="020B0604030504040204" pitchFamily="34" charset="-120"/>
            <a:ea typeface="微軟正黑體" panose="020B0604030504040204" pitchFamily="34" charset="-120"/>
          </a:endParaRPr>
        </a:p>
      </xdr:txBody>
    </xdr:sp>
    <xdr:clientData/>
  </xdr:twoCellAnchor>
  <xdr:twoCellAnchor>
    <xdr:from>
      <xdr:col>16</xdr:col>
      <xdr:colOff>38101</xdr:colOff>
      <xdr:row>25</xdr:row>
      <xdr:rowOff>8697</xdr:rowOff>
    </xdr:from>
    <xdr:to>
      <xdr:col>24</xdr:col>
      <xdr:colOff>277468</xdr:colOff>
      <xdr:row>33</xdr:row>
      <xdr:rowOff>173934</xdr:rowOff>
    </xdr:to>
    <xdr:sp macro="" textlink="">
      <xdr:nvSpPr>
        <xdr:cNvPr id="4" name="矩形 3">
          <a:extLst>
            <a:ext uri="{FF2B5EF4-FFF2-40B4-BE49-F238E27FC236}">
              <a16:creationId xmlns:a16="http://schemas.microsoft.com/office/drawing/2014/main" id="{636ADE2B-521A-4515-BA7D-7DD1E4D100B4}"/>
            </a:ext>
          </a:extLst>
        </xdr:cNvPr>
        <xdr:cNvSpPr/>
      </xdr:nvSpPr>
      <xdr:spPr>
        <a:xfrm>
          <a:off x="9604514" y="5135632"/>
          <a:ext cx="5010150" cy="1821759"/>
        </a:xfrm>
        <a:prstGeom prst="rect">
          <a:avLst/>
        </a:prstGeom>
        <a:solidFill>
          <a:schemeClr val="bg1"/>
        </a:solidFill>
        <a:ln w="222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l"/>
          <a:r>
            <a:rPr lang="zh-TW" altLang="en-US" sz="1100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請注意，</a:t>
          </a:r>
          <a:endParaRPr lang="en-US" altLang="zh-TW" sz="1100">
            <a:solidFill>
              <a:sysClr val="windowText" lastClr="000000"/>
            </a:solidFill>
            <a:latin typeface="微軟正黑體" panose="020B0604030504040204" pitchFamily="34" charset="-120"/>
            <a:ea typeface="微軟正黑體" panose="020B0604030504040204" pitchFamily="34" charset="-120"/>
            <a:cs typeface="+mn-cs"/>
          </a:endParaRPr>
        </a:p>
        <a:p>
          <a:pPr marL="0" indent="0" algn="l"/>
          <a:r>
            <a:rPr lang="zh-TW" altLang="en-US" sz="1100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若您使用的寶石中包含「光輝的紅寶石」，而強化結果為「道具損壞」時，它可以</a:t>
          </a:r>
          <a:r>
            <a:rPr lang="zh-TW" altLang="en-US" sz="1100" b="1">
              <a:solidFill>
                <a:srgbClr val="3333FF"/>
              </a:solidFill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保護您的道具不損壞</a:t>
          </a:r>
          <a:r>
            <a:rPr lang="zh-TW" altLang="en-US" sz="1100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。</a:t>
          </a:r>
          <a:endParaRPr lang="en-US" altLang="zh-TW" sz="1100">
            <a:solidFill>
              <a:sysClr val="windowText" lastClr="000000"/>
            </a:solidFill>
            <a:latin typeface="微軟正黑體" panose="020B0604030504040204" pitchFamily="34" charset="-120"/>
            <a:ea typeface="微軟正黑體" panose="020B0604030504040204" pitchFamily="34" charset="-120"/>
            <a:cs typeface="+mn-cs"/>
          </a:endParaRPr>
        </a:p>
        <a:p>
          <a:pPr marL="0" indent="0" algn="l"/>
          <a:r>
            <a:rPr lang="zh-TW" altLang="zh-TW" sz="1100">
              <a:solidFill>
                <a:sysClr val="windowText" lastClr="000000"/>
              </a:solidFill>
              <a:effectLst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若您</a:t>
          </a:r>
          <a:r>
            <a:rPr lang="zh-TW" altLang="en-US" sz="1100">
              <a:solidFill>
                <a:sysClr val="windowText" lastClr="000000"/>
              </a:solidFill>
              <a:effectLst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使用的寶石中包含</a:t>
          </a:r>
          <a:r>
            <a:rPr lang="zh-TW" altLang="zh-TW" sz="1100">
              <a:solidFill>
                <a:sysClr val="windowText" lastClr="000000"/>
              </a:solidFill>
              <a:effectLst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「光輝的</a:t>
          </a:r>
          <a:r>
            <a:rPr lang="zh-TW" altLang="en-US" sz="1100">
              <a:solidFill>
                <a:sysClr val="windowText" lastClr="000000"/>
              </a:solidFill>
              <a:effectLst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水晶</a:t>
          </a:r>
          <a:r>
            <a:rPr lang="zh-TW" altLang="zh-TW" sz="1100">
              <a:solidFill>
                <a:sysClr val="windowText" lastClr="000000"/>
              </a:solidFill>
              <a:effectLst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」，</a:t>
          </a:r>
          <a:r>
            <a:rPr lang="zh-TW" altLang="en-US" sz="1100">
              <a:solidFill>
                <a:sysClr val="windowText" lastClr="000000"/>
              </a:solidFill>
              <a:effectLst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而強化結果為</a:t>
          </a:r>
          <a:r>
            <a:rPr lang="zh-TW" altLang="zh-TW" sz="1100">
              <a:solidFill>
                <a:sysClr val="windowText" lastClr="000000"/>
              </a:solidFill>
              <a:effectLst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「</a:t>
          </a:r>
          <a:r>
            <a:rPr lang="zh-TW" altLang="en-US" sz="1100">
              <a:solidFill>
                <a:sysClr val="windowText" lastClr="000000"/>
              </a:solidFill>
              <a:effectLst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羽石歸零</a:t>
          </a:r>
          <a:r>
            <a:rPr lang="zh-TW" altLang="zh-TW" sz="1100">
              <a:solidFill>
                <a:sysClr val="windowText" lastClr="000000"/>
              </a:solidFill>
              <a:effectLst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」時，它可以</a:t>
          </a:r>
          <a:r>
            <a:rPr lang="zh-TW" altLang="zh-TW" sz="1100" b="1">
              <a:solidFill>
                <a:srgbClr val="3333FF"/>
              </a:solidFill>
              <a:effectLst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保護您的道具</a:t>
          </a:r>
          <a:r>
            <a:rPr lang="zh-TW" altLang="en-US" sz="1100" b="1">
              <a:solidFill>
                <a:srgbClr val="3333FF"/>
              </a:solidFill>
              <a:effectLst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不歸零</a:t>
          </a:r>
          <a:r>
            <a:rPr lang="zh-TW" altLang="zh-TW" sz="1100">
              <a:solidFill>
                <a:sysClr val="windowText" lastClr="000000"/>
              </a:solidFill>
              <a:effectLst/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。</a:t>
          </a:r>
          <a:endParaRPr lang="en-US" altLang="zh-TW" sz="1100">
            <a:solidFill>
              <a:sysClr val="windowText" lastClr="000000"/>
            </a:solidFill>
            <a:effectLst/>
            <a:latin typeface="微軟正黑體" panose="020B0604030504040204" pitchFamily="34" charset="-120"/>
            <a:ea typeface="微軟正黑體" panose="020B0604030504040204" pitchFamily="34" charset="-120"/>
            <a:cs typeface="+mn-cs"/>
          </a:endParaRPr>
        </a:p>
        <a:p>
          <a:pPr marL="0" indent="0" algn="l"/>
          <a:r>
            <a:rPr lang="zh-TW" altLang="en-US" sz="1100" b="0">
              <a:solidFill>
                <a:sysClr val="windowText" lastClr="000000"/>
              </a:solidFill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但，</a:t>
          </a:r>
          <a:r>
            <a:rPr lang="zh-TW" altLang="en-US" sz="1400" b="1">
              <a:solidFill>
                <a:srgbClr val="0000FF"/>
              </a:solidFill>
              <a:latin typeface="微軟正黑體" panose="020B0604030504040204" pitchFamily="34" charset="-120"/>
              <a:ea typeface="微軟正黑體" panose="020B0604030504040204" pitchFamily="34" charset="-120"/>
              <a:cs typeface="+mn-cs"/>
            </a:rPr>
            <a:t>「神話級」道具無法使用光輝系列寶石進行強化。</a:t>
          </a:r>
          <a:endParaRPr lang="en-US" altLang="zh-TW" sz="1100" b="1">
            <a:solidFill>
              <a:srgbClr val="0000FF"/>
            </a:solidFill>
            <a:latin typeface="微軟正黑體" panose="020B0604030504040204" pitchFamily="34" charset="-120"/>
            <a:ea typeface="微軟正黑體" panose="020B0604030504040204" pitchFamily="34" charset="-120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55A8E6-FEA5-422E-8148-86AE00DD318F}">
  <sheetPr codeName="Sheet3"/>
  <dimension ref="B1:AA120"/>
  <sheetViews>
    <sheetView tabSelected="1" topLeftCell="F1" zoomScale="115" zoomScaleNormal="115" workbookViewId="0">
      <selection activeCell="N28" sqref="N28"/>
    </sheetView>
  </sheetViews>
  <sheetFormatPr defaultColWidth="9" defaultRowHeight="16.5" customHeight="1" x14ac:dyDescent="0.25"/>
  <cols>
    <col min="1" max="3" width="9" style="4"/>
    <col min="4" max="4" width="9.7109375" style="4" bestFit="1" customWidth="1"/>
    <col min="5" max="12" width="9" style="4"/>
    <col min="13" max="13" width="8.5703125" style="4" customWidth="1"/>
    <col min="14" max="16384" width="9" style="4"/>
  </cols>
  <sheetData>
    <row r="1" spans="2:27" ht="16.5" customHeight="1" thickBot="1" x14ac:dyDescent="0.3"/>
    <row r="2" spans="2:27" ht="16.5" customHeight="1" thickBot="1" x14ac:dyDescent="0.3">
      <c r="M2" s="5" t="s">
        <v>7</v>
      </c>
      <c r="N2" s="6" t="s">
        <v>8</v>
      </c>
    </row>
    <row r="3" spans="2:27" ht="16.5" customHeight="1" thickBot="1" x14ac:dyDescent="0.3">
      <c r="M3" s="7">
        <v>80</v>
      </c>
      <c r="N3" s="8">
        <f>M3*0.6</f>
        <v>48</v>
      </c>
    </row>
    <row r="4" spans="2:27" ht="16.5" customHeight="1" thickBot="1" x14ac:dyDescent="0.3"/>
    <row r="5" spans="2:27" ht="15" customHeight="1" thickBot="1" x14ac:dyDescent="0.3">
      <c r="B5" s="71" t="s">
        <v>23</v>
      </c>
      <c r="C5" s="72"/>
      <c r="D5" s="72"/>
      <c r="E5" s="72"/>
      <c r="F5" s="72"/>
      <c r="G5" s="72"/>
      <c r="H5" s="72"/>
      <c r="I5" s="72"/>
      <c r="J5" s="72"/>
      <c r="K5" s="73"/>
      <c r="P5" s="78" t="s">
        <v>9</v>
      </c>
      <c r="Q5" s="79"/>
      <c r="R5" s="79"/>
      <c r="S5" s="79"/>
      <c r="T5" s="79"/>
      <c r="U5" s="79"/>
      <c r="V5" s="79"/>
      <c r="W5" s="79"/>
      <c r="X5" s="79"/>
      <c r="Y5" s="79"/>
      <c r="Z5" s="79"/>
      <c r="AA5" s="80"/>
    </row>
    <row r="6" spans="2:27" ht="15" customHeight="1" thickBot="1" x14ac:dyDescent="0.3">
      <c r="B6" s="74" t="s">
        <v>20</v>
      </c>
      <c r="C6" s="75"/>
      <c r="D6" s="1" t="s">
        <v>21</v>
      </c>
      <c r="E6" s="75" t="s">
        <v>22</v>
      </c>
      <c r="F6" s="75"/>
      <c r="G6" s="75"/>
      <c r="H6" s="75"/>
      <c r="I6" s="75"/>
      <c r="J6" s="75"/>
      <c r="K6" s="76"/>
      <c r="P6" s="81"/>
      <c r="Q6" s="82"/>
      <c r="R6" s="82"/>
      <c r="S6" s="82"/>
      <c r="T6" s="82"/>
      <c r="U6" s="82"/>
      <c r="V6" s="82"/>
      <c r="W6" s="82"/>
      <c r="X6" s="82"/>
      <c r="Y6" s="82"/>
      <c r="Z6" s="82"/>
      <c r="AA6" s="83"/>
    </row>
    <row r="7" spans="2:27" ht="15" customHeight="1" thickBot="1" x14ac:dyDescent="0.3">
      <c r="B7" s="2" t="s">
        <v>70</v>
      </c>
      <c r="C7" s="3" t="s">
        <v>26</v>
      </c>
      <c r="D7" s="3" t="s">
        <v>27</v>
      </c>
      <c r="E7" s="9" t="s">
        <v>0</v>
      </c>
      <c r="F7" s="9" t="s">
        <v>1</v>
      </c>
      <c r="G7" s="9" t="s">
        <v>2</v>
      </c>
      <c r="H7" s="9" t="s">
        <v>3</v>
      </c>
      <c r="I7" s="9" t="s">
        <v>4</v>
      </c>
      <c r="J7" s="9" t="s">
        <v>5</v>
      </c>
      <c r="K7" s="10" t="s">
        <v>6</v>
      </c>
      <c r="P7" s="77" t="s">
        <v>14</v>
      </c>
      <c r="Q7" s="65"/>
      <c r="R7" s="65" t="s">
        <v>15</v>
      </c>
      <c r="S7" s="65"/>
      <c r="T7" s="65" t="s">
        <v>16</v>
      </c>
      <c r="U7" s="65"/>
      <c r="V7" s="65" t="s">
        <v>17</v>
      </c>
      <c r="W7" s="65"/>
      <c r="X7" s="65" t="s">
        <v>18</v>
      </c>
      <c r="Y7" s="65"/>
      <c r="Z7" s="65" t="s">
        <v>19</v>
      </c>
      <c r="AA7" s="66"/>
    </row>
    <row r="8" spans="2:27" ht="16.5" customHeight="1" x14ac:dyDescent="0.25">
      <c r="B8" s="47" t="s">
        <v>29</v>
      </c>
      <c r="C8" s="50" t="s">
        <v>24</v>
      </c>
      <c r="D8" s="11" t="s">
        <v>65</v>
      </c>
      <c r="E8" s="12">
        <f t="shared" ref="E8:K8" si="0">IF(((((D65*$H$117)/4)*100)*($N$3/$P$8))*0.1&lt;1,((((D65*$H$117)/4)*100)*($N$3/$P$8))*0.1,1)</f>
        <v>7.5000000000000011E-2</v>
      </c>
      <c r="F8" s="12">
        <f t="shared" si="0"/>
        <v>5.6250000000000001E-2</v>
      </c>
      <c r="G8" s="12">
        <f t="shared" si="0"/>
        <v>3.7500000000000006E-2</v>
      </c>
      <c r="H8" s="12">
        <f t="shared" si="0"/>
        <v>1.8750000000000003E-2</v>
      </c>
      <c r="I8" s="12">
        <f t="shared" si="0"/>
        <v>7.4999999999999997E-3</v>
      </c>
      <c r="J8" s="12">
        <f t="shared" si="0"/>
        <v>3.7499999999999999E-3</v>
      </c>
      <c r="K8" s="13">
        <f t="shared" si="0"/>
        <v>1.8749999999999999E-3</v>
      </c>
      <c r="P8" s="67">
        <v>80</v>
      </c>
      <c r="Q8" s="68"/>
      <c r="R8" s="61"/>
      <c r="S8" s="61"/>
      <c r="T8" s="61"/>
      <c r="U8" s="61"/>
      <c r="V8" s="61"/>
      <c r="W8" s="61"/>
      <c r="X8" s="61"/>
      <c r="Y8" s="61"/>
      <c r="Z8" s="61"/>
      <c r="AA8" s="62"/>
    </row>
    <row r="9" spans="2:27" ht="16.5" customHeight="1" thickBot="1" x14ac:dyDescent="0.3">
      <c r="B9" s="48"/>
      <c r="C9" s="51"/>
      <c r="D9" s="14" t="s">
        <v>66</v>
      </c>
      <c r="E9" s="15">
        <f t="shared" ref="E9:K9" si="1">(1-(E8+E10))*D97</f>
        <v>0</v>
      </c>
      <c r="F9" s="15">
        <f t="shared" si="1"/>
        <v>0</v>
      </c>
      <c r="G9" s="15">
        <f t="shared" si="1"/>
        <v>0</v>
      </c>
      <c r="H9" s="15">
        <f t="shared" si="1"/>
        <v>0</v>
      </c>
      <c r="I9" s="15">
        <f t="shared" si="1"/>
        <v>0.16674</v>
      </c>
      <c r="J9" s="15">
        <f t="shared" si="1"/>
        <v>0.27098000000000005</v>
      </c>
      <c r="K9" s="16">
        <f t="shared" si="1"/>
        <v>0.28745999999999999</v>
      </c>
      <c r="P9" s="69"/>
      <c r="Q9" s="70"/>
      <c r="R9" s="63"/>
      <c r="S9" s="63"/>
      <c r="T9" s="63"/>
      <c r="U9" s="63"/>
      <c r="V9" s="63"/>
      <c r="W9" s="63"/>
      <c r="X9" s="63"/>
      <c r="Y9" s="63"/>
      <c r="Z9" s="63"/>
      <c r="AA9" s="64"/>
    </row>
    <row r="10" spans="2:27" ht="16.5" customHeight="1" x14ac:dyDescent="0.25">
      <c r="B10" s="48"/>
      <c r="C10" s="51"/>
      <c r="D10" s="17" t="s">
        <v>67</v>
      </c>
      <c r="E10" s="18">
        <f t="shared" ref="E10:K10" si="2">(1-E8)*D81</f>
        <v>0</v>
      </c>
      <c r="F10" s="18">
        <f t="shared" si="2"/>
        <v>0</v>
      </c>
      <c r="G10" s="18">
        <f t="shared" si="2"/>
        <v>0</v>
      </c>
      <c r="H10" s="18">
        <f t="shared" si="2"/>
        <v>0</v>
      </c>
      <c r="I10" s="18">
        <f t="shared" si="2"/>
        <v>0.15880000000000002</v>
      </c>
      <c r="J10" s="18">
        <f t="shared" si="2"/>
        <v>0.31879999999999997</v>
      </c>
      <c r="K10" s="19">
        <f t="shared" si="2"/>
        <v>0.63880000000000003</v>
      </c>
    </row>
    <row r="11" spans="2:27" ht="16.5" customHeight="1" thickBot="1" x14ac:dyDescent="0.3">
      <c r="B11" s="49"/>
      <c r="C11" s="52"/>
      <c r="D11" s="20" t="s">
        <v>68</v>
      </c>
      <c r="E11" s="21">
        <f>1-(E8+E9+E10)</f>
        <v>0.92500000000000004</v>
      </c>
      <c r="F11" s="21">
        <f t="shared" ref="F11:K11" si="3">1-(F8+F9+F10)</f>
        <v>0.94374999999999998</v>
      </c>
      <c r="G11" s="21">
        <f t="shared" si="3"/>
        <v>0.96250000000000002</v>
      </c>
      <c r="H11" s="21">
        <f t="shared" si="3"/>
        <v>0.98124999999999996</v>
      </c>
      <c r="I11" s="21">
        <f t="shared" si="3"/>
        <v>0.66696</v>
      </c>
      <c r="J11" s="21">
        <f t="shared" si="3"/>
        <v>0.40647</v>
      </c>
      <c r="K11" s="22">
        <f t="shared" si="3"/>
        <v>7.1864999999999957E-2</v>
      </c>
    </row>
    <row r="12" spans="2:27" ht="16.5" customHeight="1" x14ac:dyDescent="0.25">
      <c r="B12" s="47" t="s">
        <v>31</v>
      </c>
      <c r="C12" s="50" t="s">
        <v>33</v>
      </c>
      <c r="D12" s="11" t="s">
        <v>65</v>
      </c>
      <c r="E12" s="12">
        <f t="shared" ref="E12:K12" si="4">IF(((((D66*$H$117)/4)*100)*($N$3/$P$8))*0.1&lt;1,((((D66*$H$117)/4)*100)*($N$3/$P$8))*0.1,1)</f>
        <v>7.5000000000000011E-2</v>
      </c>
      <c r="F12" s="12">
        <f t="shared" si="4"/>
        <v>5.6250000000000001E-2</v>
      </c>
      <c r="G12" s="12">
        <f t="shared" si="4"/>
        <v>3.7500000000000006E-2</v>
      </c>
      <c r="H12" s="12">
        <f t="shared" si="4"/>
        <v>1.8750000000000003E-2</v>
      </c>
      <c r="I12" s="12">
        <f t="shared" si="4"/>
        <v>7.4999999999999997E-3</v>
      </c>
      <c r="J12" s="12">
        <f t="shared" si="4"/>
        <v>3.7499999999999999E-3</v>
      </c>
      <c r="K12" s="13">
        <f t="shared" si="4"/>
        <v>1.8749999999999999E-3</v>
      </c>
    </row>
    <row r="13" spans="2:27" ht="16.5" customHeight="1" x14ac:dyDescent="0.25">
      <c r="B13" s="48"/>
      <c r="C13" s="51"/>
      <c r="D13" s="14" t="s">
        <v>66</v>
      </c>
      <c r="E13" s="15">
        <f t="shared" ref="E13:K13" si="5">(1-(E12+E14))*D98</f>
        <v>0</v>
      </c>
      <c r="F13" s="15">
        <f t="shared" si="5"/>
        <v>0</v>
      </c>
      <c r="G13" s="15">
        <f t="shared" si="5"/>
        <v>0.20327999999999999</v>
      </c>
      <c r="H13" s="15">
        <f t="shared" si="5"/>
        <v>0.26375999999999999</v>
      </c>
      <c r="I13" s="15">
        <f t="shared" si="5"/>
        <v>0.41685</v>
      </c>
      <c r="J13" s="15">
        <f t="shared" si="5"/>
        <v>0.49095200000000006</v>
      </c>
      <c r="K13" s="16">
        <f t="shared" si="5"/>
        <v>0.30342999999999998</v>
      </c>
      <c r="P13" s="23"/>
      <c r="Q13" s="23"/>
      <c r="R13" s="23"/>
      <c r="S13" s="23"/>
      <c r="T13" s="23"/>
      <c r="U13" s="23"/>
      <c r="V13" s="23"/>
    </row>
    <row r="14" spans="2:27" ht="16.5" customHeight="1" x14ac:dyDescent="0.25">
      <c r="B14" s="48"/>
      <c r="C14" s="51"/>
      <c r="D14" s="17" t="s">
        <v>67</v>
      </c>
      <c r="E14" s="18">
        <f t="shared" ref="E14:K14" si="6">(1-E12)*D82</f>
        <v>0</v>
      </c>
      <c r="F14" s="18">
        <f t="shared" si="6"/>
        <v>0</v>
      </c>
      <c r="G14" s="18">
        <f t="shared" si="6"/>
        <v>0.11549999999999999</v>
      </c>
      <c r="H14" s="18">
        <f t="shared" si="6"/>
        <v>0.157</v>
      </c>
      <c r="I14" s="18">
        <f t="shared" si="6"/>
        <v>0.29775000000000001</v>
      </c>
      <c r="J14" s="18">
        <f t="shared" si="6"/>
        <v>0.43834999999999996</v>
      </c>
      <c r="K14" s="19">
        <f t="shared" si="6"/>
        <v>0.67872500000000002</v>
      </c>
      <c r="P14" s="23"/>
      <c r="Q14" s="23"/>
      <c r="R14" s="23"/>
      <c r="S14" s="23"/>
      <c r="T14" s="23"/>
      <c r="U14" s="23"/>
      <c r="V14" s="23"/>
    </row>
    <row r="15" spans="2:27" ht="16.5" customHeight="1" thickBot="1" x14ac:dyDescent="0.3">
      <c r="B15" s="49"/>
      <c r="C15" s="52"/>
      <c r="D15" s="20" t="s">
        <v>68</v>
      </c>
      <c r="E15" s="21">
        <f>1-(E12+E13+E14)</f>
        <v>0.92500000000000004</v>
      </c>
      <c r="F15" s="21">
        <f t="shared" ref="F15" si="7">1-(F12+F13+F14)</f>
        <v>0.94374999999999998</v>
      </c>
      <c r="G15" s="21">
        <f t="shared" ref="G15" si="8">1-(G12+G13+G14)</f>
        <v>0.64372000000000007</v>
      </c>
      <c r="H15" s="21">
        <f t="shared" ref="H15" si="9">1-(H12+H13+H14)</f>
        <v>0.56049000000000004</v>
      </c>
      <c r="I15" s="21">
        <f t="shared" ref="I15" si="10">1-(I12+I13+I14)</f>
        <v>0.27790000000000004</v>
      </c>
      <c r="J15" s="21">
        <f t="shared" ref="J15" si="11">1-(J12+J13+J14)</f>
        <v>6.6948000000000008E-2</v>
      </c>
      <c r="K15" s="22">
        <f t="shared" ref="K15" si="12">1-(K12+K13+K14)</f>
        <v>1.597000000000004E-2</v>
      </c>
    </row>
    <row r="16" spans="2:27" ht="16.5" customHeight="1" x14ac:dyDescent="0.25">
      <c r="B16" s="47" t="s">
        <v>35</v>
      </c>
      <c r="C16" s="50" t="s">
        <v>37</v>
      </c>
      <c r="D16" s="11" t="s">
        <v>65</v>
      </c>
      <c r="E16" s="12">
        <f t="shared" ref="E16:K16" si="13">IF(((((D67*$H$117)/4)*100)*($N$3/$P$8))*0.1&lt;1,((((D67*$H$117)/4)*100)*($N$3/$P$8))*0.1,1)</f>
        <v>7.5000000000000011E-2</v>
      </c>
      <c r="F16" s="12">
        <f t="shared" si="13"/>
        <v>5.6250000000000001E-2</v>
      </c>
      <c r="G16" s="12">
        <f t="shared" si="13"/>
        <v>3.7500000000000006E-2</v>
      </c>
      <c r="H16" s="12">
        <f t="shared" si="13"/>
        <v>1.8750000000000003E-2</v>
      </c>
      <c r="I16" s="12">
        <f t="shared" si="13"/>
        <v>7.4999999999999997E-3</v>
      </c>
      <c r="J16" s="12">
        <f t="shared" si="13"/>
        <v>3.7499999999999999E-3</v>
      </c>
      <c r="K16" s="13">
        <f t="shared" si="13"/>
        <v>1.8749999999999999E-3</v>
      </c>
    </row>
    <row r="17" spans="2:11" ht="16.5" customHeight="1" x14ac:dyDescent="0.25">
      <c r="B17" s="48"/>
      <c r="C17" s="51"/>
      <c r="D17" s="14" t="s">
        <v>66</v>
      </c>
      <c r="E17" s="15">
        <f t="shared" ref="E17:K17" si="14">(1-(E16+E18))*D99</f>
        <v>0</v>
      </c>
      <c r="F17" s="15">
        <f t="shared" si="14"/>
        <v>0</v>
      </c>
      <c r="G17" s="15">
        <f t="shared" si="14"/>
        <v>0</v>
      </c>
      <c r="H17" s="15">
        <f t="shared" si="14"/>
        <v>0.176625</v>
      </c>
      <c r="I17" s="15">
        <f t="shared" si="14"/>
        <v>0.34613437499999999</v>
      </c>
      <c r="J17" s="15">
        <f t="shared" si="14"/>
        <v>0.45329375</v>
      </c>
      <c r="K17" s="16">
        <f t="shared" si="14"/>
        <v>0.40299296875000001</v>
      </c>
    </row>
    <row r="18" spans="2:11" ht="16.5" customHeight="1" x14ac:dyDescent="0.25">
      <c r="B18" s="48"/>
      <c r="C18" s="51"/>
      <c r="D18" s="17" t="s">
        <v>67</v>
      </c>
      <c r="E18" s="18">
        <f t="shared" ref="E18:K18" si="15">(1-E16)*D83</f>
        <v>0</v>
      </c>
      <c r="F18" s="18">
        <f t="shared" si="15"/>
        <v>0</v>
      </c>
      <c r="G18" s="18">
        <f t="shared" si="15"/>
        <v>0</v>
      </c>
      <c r="H18" s="18">
        <f t="shared" si="15"/>
        <v>9.8125000000000004E-2</v>
      </c>
      <c r="I18" s="18">
        <f t="shared" si="15"/>
        <v>0.22331250000000002</v>
      </c>
      <c r="J18" s="18">
        <f t="shared" si="15"/>
        <v>0.34868749999999998</v>
      </c>
      <c r="K18" s="19">
        <f t="shared" si="15"/>
        <v>0.57392187500000003</v>
      </c>
    </row>
    <row r="19" spans="2:11" ht="16.5" customHeight="1" thickBot="1" x14ac:dyDescent="0.3">
      <c r="B19" s="49"/>
      <c r="C19" s="52"/>
      <c r="D19" s="20" t="s">
        <v>68</v>
      </c>
      <c r="E19" s="21">
        <f>1-(E16+E17+E18)</f>
        <v>0.92500000000000004</v>
      </c>
      <c r="F19" s="21">
        <f t="shared" ref="F19" si="16">1-(F16+F17+F18)</f>
        <v>0.94374999999999998</v>
      </c>
      <c r="G19" s="21">
        <f t="shared" ref="G19" si="17">1-(G16+G17+G18)</f>
        <v>0.96250000000000002</v>
      </c>
      <c r="H19" s="21">
        <f t="shared" ref="H19" si="18">1-(H16+H17+H18)</f>
        <v>0.70649999999999991</v>
      </c>
      <c r="I19" s="21">
        <f t="shared" ref="I19" si="19">1-(I16+I17+I18)</f>
        <v>0.42305312500000003</v>
      </c>
      <c r="J19" s="21">
        <f t="shared" ref="J19" si="20">1-(J16+J17+J18)</f>
        <v>0.19426874999999999</v>
      </c>
      <c r="K19" s="22">
        <f t="shared" ref="K19" si="21">1-(K16+K17+K18)</f>
        <v>2.1210156250000001E-2</v>
      </c>
    </row>
    <row r="20" spans="2:11" ht="16.5" customHeight="1" x14ac:dyDescent="0.25">
      <c r="B20" s="47" t="s">
        <v>39</v>
      </c>
      <c r="C20" s="50" t="s">
        <v>41</v>
      </c>
      <c r="D20" s="11" t="s">
        <v>65</v>
      </c>
      <c r="E20" s="12">
        <f t="shared" ref="E20:K20" si="22">IF(((((D68*$H$117)/4)*100)*($N$3/$P$8))*0.1&lt;1,((((D68*$H$117)/4)*100)*($N$3/$P$8))*0.1,1)</f>
        <v>7.5000000000000011E-2</v>
      </c>
      <c r="F20" s="12">
        <f t="shared" si="22"/>
        <v>5.6250000000000001E-2</v>
      </c>
      <c r="G20" s="12">
        <f t="shared" si="22"/>
        <v>3.7500000000000006E-2</v>
      </c>
      <c r="H20" s="12">
        <f t="shared" si="22"/>
        <v>1.8750000000000003E-2</v>
      </c>
      <c r="I20" s="12">
        <f t="shared" si="22"/>
        <v>7.4999999999999997E-3</v>
      </c>
      <c r="J20" s="12">
        <f t="shared" si="22"/>
        <v>3.7499999999999999E-3</v>
      </c>
      <c r="K20" s="13">
        <f t="shared" si="22"/>
        <v>1.8749999999999999E-3</v>
      </c>
    </row>
    <row r="21" spans="2:11" ht="16.5" customHeight="1" x14ac:dyDescent="0.25">
      <c r="B21" s="48"/>
      <c r="C21" s="51"/>
      <c r="D21" s="14" t="s">
        <v>66</v>
      </c>
      <c r="E21" s="15">
        <f t="shared" ref="E21:K21" si="23">(1-(E20+E22))*D100</f>
        <v>0</v>
      </c>
      <c r="F21" s="15">
        <f t="shared" si="23"/>
        <v>0.26189062499999999</v>
      </c>
      <c r="G21" s="15">
        <f t="shared" si="23"/>
        <v>0.38439843750000002</v>
      </c>
      <c r="H21" s="15">
        <f t="shared" si="23"/>
        <v>0.50043749999999998</v>
      </c>
      <c r="I21" s="15">
        <f t="shared" si="23"/>
        <v>0.71894218749999994</v>
      </c>
      <c r="J21" s="15">
        <f t="shared" si="23"/>
        <v>0.63884531249999987</v>
      </c>
      <c r="K21" s="16">
        <f t="shared" si="23"/>
        <v>0.50966757812499996</v>
      </c>
    </row>
    <row r="22" spans="2:11" ht="16.5" customHeight="1" x14ac:dyDescent="0.25">
      <c r="B22" s="48"/>
      <c r="C22" s="51"/>
      <c r="D22" s="17" t="s">
        <v>67</v>
      </c>
      <c r="E22" s="18">
        <f t="shared" ref="E22:K22" si="24">(1-E20)*D84</f>
        <v>0</v>
      </c>
      <c r="F22" s="18">
        <f t="shared" si="24"/>
        <v>7.078124999999999E-2</v>
      </c>
      <c r="G22" s="18">
        <f t="shared" si="24"/>
        <v>0.10828125000000001</v>
      </c>
      <c r="H22" s="18">
        <f t="shared" si="24"/>
        <v>0.1471875</v>
      </c>
      <c r="I22" s="18">
        <f t="shared" si="24"/>
        <v>0.23571875</v>
      </c>
      <c r="J22" s="18">
        <f t="shared" si="24"/>
        <v>0.32378125000000002</v>
      </c>
      <c r="K22" s="19">
        <f t="shared" si="24"/>
        <v>0.46163281250000004</v>
      </c>
    </row>
    <row r="23" spans="2:11" ht="16.5" customHeight="1" thickBot="1" x14ac:dyDescent="0.3">
      <c r="B23" s="49"/>
      <c r="C23" s="52"/>
      <c r="D23" s="20" t="s">
        <v>68</v>
      </c>
      <c r="E23" s="21">
        <f>1-(E20+E21+E22)</f>
        <v>0.92500000000000004</v>
      </c>
      <c r="F23" s="21">
        <f t="shared" ref="F23" si="25">1-(F20+F21+F22)</f>
        <v>0.61107812500000003</v>
      </c>
      <c r="G23" s="21">
        <f t="shared" ref="G23" si="26">1-(G20+G21+G22)</f>
        <v>0.4698203125</v>
      </c>
      <c r="H23" s="21">
        <f t="shared" ref="H23" si="27">1-(H20+H21+H22)</f>
        <v>0.33362499999999995</v>
      </c>
      <c r="I23" s="21">
        <f t="shared" ref="I23" si="28">1-(I20+I21+I22)</f>
        <v>3.7839062500000131E-2</v>
      </c>
      <c r="J23" s="21">
        <f t="shared" ref="J23" si="29">1-(J20+J21+J22)</f>
        <v>3.3623437500000075E-2</v>
      </c>
      <c r="K23" s="22">
        <f t="shared" ref="K23" si="30">1-(K20+K21+K22)</f>
        <v>2.6824609374999975E-2</v>
      </c>
    </row>
    <row r="24" spans="2:11" ht="16.5" customHeight="1" x14ac:dyDescent="0.25">
      <c r="B24" s="47" t="s">
        <v>43</v>
      </c>
      <c r="C24" s="50" t="s">
        <v>45</v>
      </c>
      <c r="D24" s="11" t="s">
        <v>65</v>
      </c>
      <c r="E24" s="12">
        <f t="shared" ref="E24:K24" si="31">IF(((((D69*$H$117)/4)*100)*($N$3/$P$8))*0.1&lt;1,((((D69*$H$117)/4)*100)*($N$3/$P$8))*0.1,1)</f>
        <v>2.46E-2</v>
      </c>
      <c r="F24" s="12">
        <f t="shared" si="31"/>
        <v>1.8450000000000001E-2</v>
      </c>
      <c r="G24" s="12">
        <f t="shared" si="31"/>
        <v>1.23E-2</v>
      </c>
      <c r="H24" s="12">
        <f t="shared" si="31"/>
        <v>6.1500000000000001E-3</v>
      </c>
      <c r="I24" s="12">
        <f t="shared" si="31"/>
        <v>3.6749999999999999E-3</v>
      </c>
      <c r="J24" s="12">
        <f t="shared" si="31"/>
        <v>1.2000000000000001E-3</v>
      </c>
      <c r="K24" s="13">
        <f t="shared" si="31"/>
        <v>6.0000000000000006E-4</v>
      </c>
    </row>
    <row r="25" spans="2:11" ht="16.5" customHeight="1" x14ac:dyDescent="0.25">
      <c r="B25" s="48"/>
      <c r="C25" s="51"/>
      <c r="D25" s="14" t="s">
        <v>66</v>
      </c>
      <c r="E25" s="15">
        <f t="shared" ref="E25:K25" si="32">(1-(E24+E26))*D101</f>
        <v>0</v>
      </c>
      <c r="F25" s="15">
        <f t="shared" si="32"/>
        <v>0.43421808899999992</v>
      </c>
      <c r="G25" s="15">
        <f t="shared" si="32"/>
        <v>0.35937464500000005</v>
      </c>
      <c r="H25" s="15">
        <f t="shared" si="32"/>
        <v>0.30307455749999995</v>
      </c>
      <c r="I25" s="15">
        <f t="shared" si="32"/>
        <v>0.23946671374999998</v>
      </c>
      <c r="J25" s="15">
        <f t="shared" si="32"/>
        <v>0.16889708</v>
      </c>
      <c r="K25" s="16">
        <f t="shared" si="32"/>
        <v>9.1145279999999981E-2</v>
      </c>
    </row>
    <row r="26" spans="2:11" ht="16.5" customHeight="1" x14ac:dyDescent="0.25">
      <c r="B26" s="48"/>
      <c r="C26" s="51"/>
      <c r="D26" s="17" t="s">
        <v>67</v>
      </c>
      <c r="E26" s="18">
        <f t="shared" ref="E26:K26" si="33">(1-E24)*D85</f>
        <v>0.234096</v>
      </c>
      <c r="F26" s="18">
        <f t="shared" si="33"/>
        <v>0.38673070000000004</v>
      </c>
      <c r="G26" s="18">
        <f t="shared" si="33"/>
        <v>0.60941089999999998</v>
      </c>
      <c r="H26" s="18">
        <f t="shared" si="33"/>
        <v>0.67482415000000007</v>
      </c>
      <c r="I26" s="18">
        <f t="shared" si="33"/>
        <v>0.74425477500000004</v>
      </c>
      <c r="J26" s="18">
        <f t="shared" si="33"/>
        <v>0.82101360000000001</v>
      </c>
      <c r="K26" s="19">
        <f t="shared" si="33"/>
        <v>0.90345759999999997</v>
      </c>
    </row>
    <row r="27" spans="2:11" ht="16.5" customHeight="1" thickBot="1" x14ac:dyDescent="0.3">
      <c r="B27" s="49"/>
      <c r="C27" s="52"/>
      <c r="D27" s="20" t="s">
        <v>68</v>
      </c>
      <c r="E27" s="21">
        <f>1-(E24+E25+E26)</f>
        <v>0.74130399999999996</v>
      </c>
      <c r="F27" s="21">
        <f t="shared" ref="F27" si="34">1-(F24+F25+F26)</f>
        <v>0.16060121100000002</v>
      </c>
      <c r="G27" s="21">
        <f t="shared" ref="G27" si="35">1-(G24+G25+G26)</f>
        <v>1.8914454999999997E-2</v>
      </c>
      <c r="H27" s="21">
        <f t="shared" ref="H27" si="36">1-(H24+H25+H26)</f>
        <v>1.5951292500000047E-2</v>
      </c>
      <c r="I27" s="21">
        <f t="shared" ref="I27" si="37">1-(I24+I25+I26)</f>
        <v>1.2603511250000032E-2</v>
      </c>
      <c r="J27" s="21">
        <f t="shared" ref="J27" si="38">1-(J24+J25+J26)</f>
        <v>8.8893199999999784E-3</v>
      </c>
      <c r="K27" s="22">
        <f t="shared" ref="K27" si="39">1-(K24+K25+K26)</f>
        <v>4.7971200000000991E-3</v>
      </c>
    </row>
    <row r="28" spans="2:11" ht="16.5" customHeight="1" x14ac:dyDescent="0.25">
      <c r="B28" s="47" t="s">
        <v>47</v>
      </c>
      <c r="C28" s="50" t="s">
        <v>98</v>
      </c>
      <c r="D28" s="11" t="s">
        <v>65</v>
      </c>
      <c r="E28" s="12">
        <f t="shared" ref="E28:K28" si="40">IF(((((D70*$H$117)/4)*100)*($N$3/$P$8))*0.1&lt;1,((((D70*$H$117)/4)*100)*($N$3/$P$8))*0.1,1)</f>
        <v>4.8000000000000001E-2</v>
      </c>
      <c r="F28" s="12">
        <f t="shared" si="40"/>
        <v>3.5999999999999997E-2</v>
      </c>
      <c r="G28" s="12">
        <f t="shared" si="40"/>
        <v>2.4E-2</v>
      </c>
      <c r="H28" s="12">
        <f t="shared" si="40"/>
        <v>1.2E-2</v>
      </c>
      <c r="I28" s="12">
        <f t="shared" si="40"/>
        <v>7.2000000000000015E-3</v>
      </c>
      <c r="J28" s="12">
        <f t="shared" si="40"/>
        <v>2.4000000000000002E-3</v>
      </c>
      <c r="K28" s="13">
        <f t="shared" si="40"/>
        <v>1.2000000000000001E-3</v>
      </c>
    </row>
    <row r="29" spans="2:11" ht="16.5" customHeight="1" x14ac:dyDescent="0.25">
      <c r="B29" s="48"/>
      <c r="C29" s="51"/>
      <c r="D29" s="14" t="s">
        <v>66</v>
      </c>
      <c r="E29" s="15">
        <f t="shared" ref="E29:K29" si="41">(1-(E28+E30))*D102</f>
        <v>0</v>
      </c>
      <c r="F29" s="15">
        <f t="shared" si="41"/>
        <v>9.533960000000001E-2</v>
      </c>
      <c r="G29" s="15">
        <f t="shared" si="41"/>
        <v>9.5569920000000017E-2</v>
      </c>
      <c r="H29" s="15">
        <f t="shared" si="41"/>
        <v>5.7778239999999925E-2</v>
      </c>
      <c r="I29" s="15">
        <f t="shared" si="41"/>
        <v>0</v>
      </c>
      <c r="J29" s="15">
        <f t="shared" si="41"/>
        <v>0</v>
      </c>
      <c r="K29" s="16">
        <f t="shared" si="41"/>
        <v>0</v>
      </c>
    </row>
    <row r="30" spans="2:11" ht="16.5" customHeight="1" x14ac:dyDescent="0.25">
      <c r="B30" s="48"/>
      <c r="C30" s="51"/>
      <c r="D30" s="17" t="s">
        <v>67</v>
      </c>
      <c r="E30" s="18">
        <f t="shared" ref="E30:K30" si="42">(1-E28)*D86</f>
        <v>0.66639999999999988</v>
      </c>
      <c r="F30" s="18">
        <f t="shared" si="42"/>
        <v>0.74227999999999994</v>
      </c>
      <c r="G30" s="18">
        <f t="shared" si="42"/>
        <v>0.82667199999999996</v>
      </c>
      <c r="H30" s="18">
        <f t="shared" si="42"/>
        <v>0.92081600000000008</v>
      </c>
      <c r="I30" s="18">
        <f t="shared" si="42"/>
        <v>0.99280000000000002</v>
      </c>
      <c r="J30" s="18">
        <f t="shared" si="42"/>
        <v>0.99760000000000004</v>
      </c>
      <c r="K30" s="19">
        <f t="shared" si="42"/>
        <v>0.99880000000000002</v>
      </c>
    </row>
    <row r="31" spans="2:11" ht="16.5" customHeight="1" thickBot="1" x14ac:dyDescent="0.3">
      <c r="B31" s="49"/>
      <c r="C31" s="52"/>
      <c r="D31" s="20" t="s">
        <v>68</v>
      </c>
      <c r="E31" s="21">
        <f>1-(E28+E29+E30)</f>
        <v>0.28560000000000008</v>
      </c>
      <c r="F31" s="21">
        <f t="shared" ref="F31" si="43">1-(F28+F29+F30)</f>
        <v>0.12638040000000006</v>
      </c>
      <c r="G31" s="21">
        <f t="shared" ref="G31" si="44">1-(G28+G29+G30)</f>
        <v>5.3758080000000041E-2</v>
      </c>
      <c r="H31" s="21">
        <f t="shared" ref="H31" si="45">1-(H28+H29+H30)</f>
        <v>9.4057600000000408E-3</v>
      </c>
      <c r="I31" s="21">
        <f t="shared" ref="I31" si="46">1-(I28+I29+I30)</f>
        <v>0</v>
      </c>
      <c r="J31" s="21">
        <f t="shared" ref="J31" si="47">1-(J28+J29+J30)</f>
        <v>0</v>
      </c>
      <c r="K31" s="22">
        <f t="shared" ref="K31" si="48">1-(K28+K29+K30)</f>
        <v>0</v>
      </c>
    </row>
    <row r="32" spans="2:11" ht="16.5" customHeight="1" x14ac:dyDescent="0.25">
      <c r="B32" s="47" t="s">
        <v>49</v>
      </c>
      <c r="C32" s="50" t="s">
        <v>51</v>
      </c>
      <c r="D32" s="11" t="s">
        <v>65</v>
      </c>
      <c r="E32" s="12">
        <f t="shared" ref="E32:K32" si="49">IF(((((D71*$H$117)/4)*100)*($N$3/$P$8))*0.1&lt;1,((((D71*$H$117)/4)*100)*($N$3/$P$8))*0.1,1)</f>
        <v>3.8400000000000004E-2</v>
      </c>
      <c r="F32" s="12">
        <f t="shared" si="49"/>
        <v>2.8800000000000006E-2</v>
      </c>
      <c r="G32" s="12">
        <f t="shared" si="49"/>
        <v>1.9200000000000002E-2</v>
      </c>
      <c r="H32" s="12">
        <f t="shared" si="49"/>
        <v>9.6000000000000009E-3</v>
      </c>
      <c r="I32" s="12">
        <f t="shared" si="49"/>
        <v>5.7749999999999998E-3</v>
      </c>
      <c r="J32" s="12">
        <f t="shared" si="49"/>
        <v>1.9500000000000001E-3</v>
      </c>
      <c r="K32" s="13">
        <f t="shared" si="49"/>
        <v>9.7500000000000006E-4</v>
      </c>
    </row>
    <row r="33" spans="2:11" ht="16.5" customHeight="1" x14ac:dyDescent="0.25">
      <c r="B33" s="48"/>
      <c r="C33" s="51"/>
      <c r="D33" s="14" t="s">
        <v>66</v>
      </c>
      <c r="E33" s="15">
        <f t="shared" ref="E33:K33" si="50">(1-(E32+E34))*D103</f>
        <v>0</v>
      </c>
      <c r="F33" s="15">
        <f t="shared" si="50"/>
        <v>0.19019980799999997</v>
      </c>
      <c r="G33" s="15">
        <f t="shared" si="50"/>
        <v>0.17740710400000004</v>
      </c>
      <c r="H33" s="15">
        <f t="shared" si="50"/>
        <v>0.15148167999999998</v>
      </c>
      <c r="I33" s="15">
        <f t="shared" si="50"/>
        <v>7.3672072499999963E-2</v>
      </c>
      <c r="J33" s="15">
        <f t="shared" si="50"/>
        <v>0</v>
      </c>
      <c r="K33" s="16">
        <f t="shared" si="50"/>
        <v>0</v>
      </c>
    </row>
    <row r="34" spans="2:11" ht="16.5" customHeight="1" x14ac:dyDescent="0.25">
      <c r="B34" s="48"/>
      <c r="C34" s="51"/>
      <c r="D34" s="17" t="s">
        <v>67</v>
      </c>
      <c r="E34" s="18">
        <f t="shared" ref="E34:K34" si="51">(1-E32)*D87</f>
        <v>0.47118399999999999</v>
      </c>
      <c r="F34" s="18">
        <f t="shared" si="51"/>
        <v>0.59825919999999999</v>
      </c>
      <c r="G34" s="18">
        <f t="shared" si="51"/>
        <v>0.74736959999999997</v>
      </c>
      <c r="H34" s="18">
        <f t="shared" si="51"/>
        <v>0.83094559999999995</v>
      </c>
      <c r="I34" s="18">
        <f t="shared" si="51"/>
        <v>0.91667545000000006</v>
      </c>
      <c r="J34" s="18">
        <f t="shared" si="51"/>
        <v>0.99804999999999999</v>
      </c>
      <c r="K34" s="19">
        <f t="shared" si="51"/>
        <v>0.99902500000000005</v>
      </c>
    </row>
    <row r="35" spans="2:11" ht="16.5" customHeight="1" thickBot="1" x14ac:dyDescent="0.3">
      <c r="B35" s="49"/>
      <c r="C35" s="52"/>
      <c r="D35" s="20" t="s">
        <v>68</v>
      </c>
      <c r="E35" s="21">
        <f>1-(E32+E33+E34)</f>
        <v>0.49041599999999996</v>
      </c>
      <c r="F35" s="21">
        <f t="shared" ref="F35" si="52">1-(F32+F33+F34)</f>
        <v>0.18274099200000005</v>
      </c>
      <c r="G35" s="21">
        <f t="shared" ref="G35" si="53">1-(G32+G33+G34)</f>
        <v>5.6023296E-2</v>
      </c>
      <c r="H35" s="21">
        <f t="shared" ref="H35" si="54">1-(H32+H33+H34)</f>
        <v>7.9727200000000442E-3</v>
      </c>
      <c r="I35" s="21">
        <f t="shared" ref="I35" si="55">1-(I32+I33+I34)</f>
        <v>3.8774775000000039E-3</v>
      </c>
      <c r="J35" s="21">
        <f t="shared" ref="J35" si="56">1-(J32+J33+J34)</f>
        <v>0</v>
      </c>
      <c r="K35" s="22">
        <f t="shared" ref="K35" si="57">1-(K32+K33+K34)</f>
        <v>0</v>
      </c>
    </row>
    <row r="36" spans="2:11" ht="16.5" customHeight="1" x14ac:dyDescent="0.25">
      <c r="B36" s="47" t="s">
        <v>53</v>
      </c>
      <c r="C36" s="50" t="s">
        <v>55</v>
      </c>
      <c r="D36" s="11" t="s">
        <v>65</v>
      </c>
      <c r="E36" s="12">
        <f t="shared" ref="E36:K36" si="58">IF(((((D72*$H$117)/4)*100)*($N$3/$P$8))*0.1&lt;1,((((D72*$H$117)/4)*100)*($N$3/$P$8))*0.1,1)</f>
        <v>3.0749999999999996E-2</v>
      </c>
      <c r="F36" s="12">
        <f t="shared" si="58"/>
        <v>2.3025E-2</v>
      </c>
      <c r="G36" s="12">
        <f t="shared" si="58"/>
        <v>1.5374999999999998E-2</v>
      </c>
      <c r="H36" s="12">
        <f t="shared" si="58"/>
        <v>7.6499999999999988E-3</v>
      </c>
      <c r="I36" s="12">
        <f t="shared" si="58"/>
        <v>4.5750000000000001E-3</v>
      </c>
      <c r="J36" s="12">
        <f t="shared" si="58"/>
        <v>1.5E-3</v>
      </c>
      <c r="K36" s="13">
        <f t="shared" si="58"/>
        <v>7.5000000000000002E-4</v>
      </c>
    </row>
    <row r="37" spans="2:11" ht="16.5" customHeight="1" x14ac:dyDescent="0.25">
      <c r="B37" s="48"/>
      <c r="C37" s="51"/>
      <c r="D37" s="14" t="s">
        <v>66</v>
      </c>
      <c r="E37" s="15">
        <f t="shared" ref="E37:K37" si="59">(1-(E36+E38))*D104</f>
        <v>0</v>
      </c>
      <c r="F37" s="15">
        <f t="shared" si="59"/>
        <v>0.30214905824999999</v>
      </c>
      <c r="G37" s="15">
        <f t="shared" si="59"/>
        <v>0.28134674749999994</v>
      </c>
      <c r="H37" s="15">
        <f t="shared" si="59"/>
        <v>0.23096946250000003</v>
      </c>
      <c r="I37" s="15">
        <f t="shared" si="59"/>
        <v>0.16076113750000001</v>
      </c>
      <c r="J37" s="15">
        <f t="shared" si="59"/>
        <v>8.2526024999999933E-2</v>
      </c>
      <c r="K37" s="16">
        <f t="shared" si="59"/>
        <v>0</v>
      </c>
    </row>
    <row r="38" spans="2:11" ht="16.5" customHeight="1" x14ac:dyDescent="0.25">
      <c r="B38" s="48"/>
      <c r="C38" s="51"/>
      <c r="D38" s="17" t="s">
        <v>67</v>
      </c>
      <c r="E38" s="18">
        <f t="shared" ref="E38:K38" si="60">(1-E36)*D88</f>
        <v>0.33245275000000002</v>
      </c>
      <c r="F38" s="18">
        <f t="shared" si="60"/>
        <v>0.48164867500000003</v>
      </c>
      <c r="G38" s="18">
        <f t="shared" si="60"/>
        <v>0.67545275000000005</v>
      </c>
      <c r="H38" s="18">
        <f t="shared" si="60"/>
        <v>0.74922424999999993</v>
      </c>
      <c r="I38" s="18">
        <f t="shared" si="60"/>
        <v>0.82620274999999999</v>
      </c>
      <c r="J38" s="18">
        <f t="shared" si="60"/>
        <v>0.91163050000000012</v>
      </c>
      <c r="K38" s="19">
        <f t="shared" si="60"/>
        <v>0.99924999999999997</v>
      </c>
    </row>
    <row r="39" spans="2:11" ht="16.5" customHeight="1" thickBot="1" x14ac:dyDescent="0.3">
      <c r="B39" s="49"/>
      <c r="C39" s="52"/>
      <c r="D39" s="20" t="s">
        <v>68</v>
      </c>
      <c r="E39" s="21">
        <f>1-(E36+E37+E38)</f>
        <v>0.63679724999999998</v>
      </c>
      <c r="F39" s="21">
        <f t="shared" ref="F39" si="61">1-(F36+F37+F38)</f>
        <v>0.19317726675000002</v>
      </c>
      <c r="G39" s="21">
        <f t="shared" ref="G39" si="62">1-(G36+G37+G38)</f>
        <v>2.7825502500000043E-2</v>
      </c>
      <c r="H39" s="21">
        <f t="shared" ref="H39" si="63">1-(H36+H37+H38)</f>
        <v>1.2156287500000085E-2</v>
      </c>
      <c r="I39" s="21">
        <f t="shared" ref="I39" si="64">1-(I36+I37+I38)</f>
        <v>8.4611125000000342E-3</v>
      </c>
      <c r="J39" s="21">
        <f t="shared" ref="J39" si="65">1-(J36+J37+J38)</f>
        <v>4.3434749999999855E-3</v>
      </c>
      <c r="K39" s="22">
        <f t="shared" ref="K39" si="66">1-(K36+K37+K38)</f>
        <v>0</v>
      </c>
    </row>
    <row r="40" spans="2:11" ht="16.5" customHeight="1" x14ac:dyDescent="0.25">
      <c r="B40" s="47" t="s">
        <v>53</v>
      </c>
      <c r="C40" s="50" t="s">
        <v>99</v>
      </c>
      <c r="D40" s="11" t="s">
        <v>65</v>
      </c>
      <c r="E40" s="12">
        <f t="shared" ref="E40:K40" si="67">IF(((((D73*$H$117)/4)*100)*($N$3/$P$8))*0.1&lt;1,((((D73*$H$117)/4)*100)*($N$3/$P$8))*0.1,1)</f>
        <v>0.06</v>
      </c>
      <c r="F40" s="12">
        <f t="shared" si="67"/>
        <v>4.4999999999999998E-2</v>
      </c>
      <c r="G40" s="12">
        <f t="shared" si="67"/>
        <v>0.03</v>
      </c>
      <c r="H40" s="12">
        <f t="shared" si="67"/>
        <v>1.4999999999999999E-2</v>
      </c>
      <c r="I40" s="12">
        <f t="shared" si="67"/>
        <v>8.9999999999999993E-3</v>
      </c>
      <c r="J40" s="12">
        <f t="shared" si="67"/>
        <v>3.0000000000000001E-3</v>
      </c>
      <c r="K40" s="13">
        <f t="shared" si="67"/>
        <v>1.5E-3</v>
      </c>
    </row>
    <row r="41" spans="2:11" ht="16.5" customHeight="1" x14ac:dyDescent="0.25">
      <c r="B41" s="48"/>
      <c r="C41" s="51"/>
      <c r="D41" s="14" t="s">
        <v>66</v>
      </c>
      <c r="E41" s="15">
        <f t="shared" ref="E41:K41" si="68">(1-(E40+E42))*D105</f>
        <v>0</v>
      </c>
      <c r="F41" s="15">
        <f t="shared" si="68"/>
        <v>0</v>
      </c>
      <c r="G41" s="15">
        <f t="shared" si="68"/>
        <v>0</v>
      </c>
      <c r="H41" s="15">
        <f t="shared" si="68"/>
        <v>0</v>
      </c>
      <c r="I41" s="15">
        <f t="shared" si="68"/>
        <v>0</v>
      </c>
      <c r="J41" s="15">
        <f t="shared" si="68"/>
        <v>0</v>
      </c>
      <c r="K41" s="16">
        <f t="shared" si="68"/>
        <v>0</v>
      </c>
    </row>
    <row r="42" spans="2:11" ht="16.5" customHeight="1" x14ac:dyDescent="0.25">
      <c r="B42" s="48"/>
      <c r="C42" s="51"/>
      <c r="D42" s="17" t="s">
        <v>67</v>
      </c>
      <c r="E42" s="18">
        <f t="shared" ref="E42:K42" si="69">(1-E40)*D89</f>
        <v>0.94</v>
      </c>
      <c r="F42" s="18">
        <f t="shared" si="69"/>
        <v>0.95499999999999996</v>
      </c>
      <c r="G42" s="18">
        <f t="shared" si="69"/>
        <v>0.97</v>
      </c>
      <c r="H42" s="18">
        <f t="shared" si="69"/>
        <v>0.98499999999999999</v>
      </c>
      <c r="I42" s="18">
        <f t="shared" si="69"/>
        <v>0.99099999999999999</v>
      </c>
      <c r="J42" s="18">
        <f t="shared" si="69"/>
        <v>0.997</v>
      </c>
      <c r="K42" s="19">
        <f t="shared" si="69"/>
        <v>0.99850000000000005</v>
      </c>
    </row>
    <row r="43" spans="2:11" ht="16.5" customHeight="1" thickBot="1" x14ac:dyDescent="0.3">
      <c r="B43" s="49"/>
      <c r="C43" s="52"/>
      <c r="D43" s="20" t="s">
        <v>68</v>
      </c>
      <c r="E43" s="21">
        <f>1-(E40+E41+E42)</f>
        <v>0</v>
      </c>
      <c r="F43" s="21">
        <f t="shared" ref="F43" si="70">1-(F40+F41+F42)</f>
        <v>0</v>
      </c>
      <c r="G43" s="21">
        <f t="shared" ref="G43" si="71">1-(G40+G41+G42)</f>
        <v>0</v>
      </c>
      <c r="H43" s="21">
        <f t="shared" ref="H43" si="72">1-(H40+H41+H42)</f>
        <v>0</v>
      </c>
      <c r="I43" s="21">
        <f t="shared" ref="I43" si="73">1-(I40+I41+I42)</f>
        <v>0</v>
      </c>
      <c r="J43" s="21">
        <f t="shared" ref="J43" si="74">1-(J40+J41+J42)</f>
        <v>0</v>
      </c>
      <c r="K43" s="22">
        <f t="shared" ref="K43" si="75">1-(K40+K41+K42)</f>
        <v>0</v>
      </c>
    </row>
    <row r="44" spans="2:11" ht="16.5" customHeight="1" x14ac:dyDescent="0.25">
      <c r="B44" s="47" t="s">
        <v>57</v>
      </c>
      <c r="C44" s="50" t="s">
        <v>59</v>
      </c>
      <c r="D44" s="11" t="s">
        <v>65</v>
      </c>
      <c r="E44" s="12">
        <f t="shared" ref="E44:K44" si="76">IF(((((D74*$H$117)/4)*100)*($N$3/$P$8))*0.1&lt;1,((((D74*$H$117)/4)*100)*($N$3/$P$8))*0.1,1)</f>
        <v>1.9650000000000001E-2</v>
      </c>
      <c r="F44" s="12">
        <f t="shared" si="76"/>
        <v>1.4775000000000003E-2</v>
      </c>
      <c r="G44" s="12">
        <f t="shared" si="76"/>
        <v>9.8250000000000004E-3</v>
      </c>
      <c r="H44" s="12">
        <f t="shared" si="76"/>
        <v>4.9500000000000004E-3</v>
      </c>
      <c r="I44" s="12">
        <f t="shared" si="76"/>
        <v>2.9249999999999996E-3</v>
      </c>
      <c r="J44" s="12">
        <f t="shared" si="76"/>
        <v>9.7500000000000006E-4</v>
      </c>
      <c r="K44" s="13">
        <f t="shared" si="76"/>
        <v>4.500000000000001E-4</v>
      </c>
    </row>
    <row r="45" spans="2:11" ht="16.5" customHeight="1" x14ac:dyDescent="0.25">
      <c r="B45" s="48"/>
      <c r="C45" s="51"/>
      <c r="D45" s="14" t="s">
        <v>66</v>
      </c>
      <c r="E45" s="15">
        <f t="shared" ref="E45:K45" si="77">(1-(E44+E46))*D106</f>
        <v>0</v>
      </c>
      <c r="F45" s="15">
        <f t="shared" si="77"/>
        <v>0.58714483875000001</v>
      </c>
      <c r="G45" s="15">
        <f t="shared" si="77"/>
        <v>0.41765581499999987</v>
      </c>
      <c r="H45" s="15">
        <f t="shared" si="77"/>
        <v>0.36772072749999996</v>
      </c>
      <c r="I45" s="15">
        <f t="shared" si="77"/>
        <v>0.31068857</v>
      </c>
      <c r="J45" s="15">
        <f t="shared" si="77"/>
        <v>0.24675917499999997</v>
      </c>
      <c r="K45" s="16">
        <f t="shared" si="77"/>
        <v>0.17662048500000002</v>
      </c>
    </row>
    <row r="46" spans="2:11" ht="16.5" customHeight="1" x14ac:dyDescent="0.25">
      <c r="B46" s="48"/>
      <c r="C46" s="51"/>
      <c r="D46" s="17" t="s">
        <v>67</v>
      </c>
      <c r="E46" s="18">
        <f t="shared" ref="E46:K46" si="78">(1-E44)*D90</f>
        <v>0.16469880000000001</v>
      </c>
      <c r="F46" s="18">
        <f t="shared" si="78"/>
        <v>0.31034587499999999</v>
      </c>
      <c r="G46" s="18">
        <f t="shared" si="78"/>
        <v>0.55053730000000012</v>
      </c>
      <c r="H46" s="18">
        <f t="shared" si="78"/>
        <v>0.60797555000000003</v>
      </c>
      <c r="I46" s="18">
        <f t="shared" si="78"/>
        <v>0.67003440000000003</v>
      </c>
      <c r="J46" s="18">
        <f t="shared" si="78"/>
        <v>0.73927850000000006</v>
      </c>
      <c r="K46" s="19">
        <f t="shared" si="78"/>
        <v>0.81363370000000002</v>
      </c>
    </row>
    <row r="47" spans="2:11" ht="16.5" customHeight="1" thickBot="1" x14ac:dyDescent="0.3">
      <c r="B47" s="49"/>
      <c r="C47" s="52"/>
      <c r="D47" s="20" t="s">
        <v>68</v>
      </c>
      <c r="E47" s="21">
        <f>1-(E44+E45+E46)</f>
        <v>0.81565120000000002</v>
      </c>
      <c r="F47" s="21">
        <f t="shared" ref="F47" si="79">1-(F44+F45+F46)</f>
        <v>8.7734286250000015E-2</v>
      </c>
      <c r="G47" s="21">
        <f t="shared" ref="G47" si="80">1-(G44+G45+G46)</f>
        <v>2.1981884999999979E-2</v>
      </c>
      <c r="H47" s="21">
        <f t="shared" ref="H47" si="81">1-(H44+H45+H46)</f>
        <v>1.9353722500000003E-2</v>
      </c>
      <c r="I47" s="21">
        <f t="shared" ref="I47" si="82">1-(I44+I45+I46)</f>
        <v>1.6352029999999962E-2</v>
      </c>
      <c r="J47" s="21">
        <f t="shared" ref="J47" si="83">1-(J44+J45+J46)</f>
        <v>1.2987324999999994E-2</v>
      </c>
      <c r="K47" s="22">
        <f t="shared" ref="K47" si="84">1-(K44+K45+K46)</f>
        <v>9.2958149999999851E-3</v>
      </c>
    </row>
    <row r="48" spans="2:11" ht="16.5" customHeight="1" x14ac:dyDescent="0.25">
      <c r="B48" s="47" t="s">
        <v>61</v>
      </c>
      <c r="C48" s="50" t="s">
        <v>63</v>
      </c>
      <c r="D48" s="11" t="s">
        <v>65</v>
      </c>
      <c r="E48" s="12">
        <f t="shared" ref="E48:K48" si="85">IF(((((D75*$H$117)/4)*100)*($N$3/$P$8))*0.1&lt;1,((((D75*$H$117)/4)*100)*($N$3/$P$8))*0.1,1)</f>
        <v>2.46E-2</v>
      </c>
      <c r="F48" s="12">
        <f t="shared" si="85"/>
        <v>1.8450000000000001E-2</v>
      </c>
      <c r="G48" s="12">
        <f t="shared" si="85"/>
        <v>1.23E-2</v>
      </c>
      <c r="H48" s="12">
        <f t="shared" si="85"/>
        <v>6.1500000000000001E-3</v>
      </c>
      <c r="I48" s="12">
        <f t="shared" si="85"/>
        <v>3.6749999999999999E-3</v>
      </c>
      <c r="J48" s="12">
        <f t="shared" si="85"/>
        <v>1.2000000000000001E-3</v>
      </c>
      <c r="K48" s="13">
        <f t="shared" si="85"/>
        <v>6.0000000000000006E-4</v>
      </c>
    </row>
    <row r="49" spans="2:14" ht="16.5" customHeight="1" x14ac:dyDescent="0.25">
      <c r="B49" s="48"/>
      <c r="C49" s="51"/>
      <c r="D49" s="14" t="s">
        <v>66</v>
      </c>
      <c r="E49" s="15">
        <f t="shared" ref="E49:K49" si="86">(1-(E48+E50))*D107</f>
        <v>0</v>
      </c>
      <c r="F49" s="15">
        <f t="shared" si="86"/>
        <v>0.43421808899999992</v>
      </c>
      <c r="G49" s="15">
        <f t="shared" si="86"/>
        <v>0.35937464500000005</v>
      </c>
      <c r="H49" s="15">
        <f t="shared" si="86"/>
        <v>0.30307455749999995</v>
      </c>
      <c r="I49" s="15">
        <f t="shared" si="86"/>
        <v>0.23946671374999998</v>
      </c>
      <c r="J49" s="15">
        <f t="shared" si="86"/>
        <v>0.16889708</v>
      </c>
      <c r="K49" s="16">
        <f t="shared" si="86"/>
        <v>9.1145279999999981E-2</v>
      </c>
    </row>
    <row r="50" spans="2:14" ht="16.5" customHeight="1" x14ac:dyDescent="0.25">
      <c r="B50" s="48"/>
      <c r="C50" s="51"/>
      <c r="D50" s="17" t="s">
        <v>67</v>
      </c>
      <c r="E50" s="18">
        <f t="shared" ref="E50:K50" si="87">(1-E48)*D91</f>
        <v>0.234096</v>
      </c>
      <c r="F50" s="18">
        <f t="shared" si="87"/>
        <v>0.38673070000000004</v>
      </c>
      <c r="G50" s="18">
        <f t="shared" si="87"/>
        <v>0.60941089999999998</v>
      </c>
      <c r="H50" s="18">
        <f t="shared" si="87"/>
        <v>0.67482415000000007</v>
      </c>
      <c r="I50" s="18">
        <f t="shared" si="87"/>
        <v>0.74425477500000004</v>
      </c>
      <c r="J50" s="18">
        <f t="shared" si="87"/>
        <v>0.82101360000000001</v>
      </c>
      <c r="K50" s="19">
        <f t="shared" si="87"/>
        <v>0.90345759999999997</v>
      </c>
    </row>
    <row r="51" spans="2:14" ht="16.5" customHeight="1" thickBot="1" x14ac:dyDescent="0.3">
      <c r="B51" s="49"/>
      <c r="C51" s="52"/>
      <c r="D51" s="20" t="s">
        <v>68</v>
      </c>
      <c r="E51" s="21">
        <f>1-(E48+E49+E50)</f>
        <v>0.74130399999999996</v>
      </c>
      <c r="F51" s="21">
        <f t="shared" ref="F51" si="88">1-(F48+F49+F50)</f>
        <v>0.16060121100000002</v>
      </c>
      <c r="G51" s="21">
        <f t="shared" ref="G51" si="89">1-(G48+G49+G50)</f>
        <v>1.8914454999999997E-2</v>
      </c>
      <c r="H51" s="21">
        <f t="shared" ref="H51" si="90">1-(H48+H49+H50)</f>
        <v>1.5951292500000047E-2</v>
      </c>
      <c r="I51" s="21">
        <f t="shared" ref="I51" si="91">1-(I48+I49+I50)</f>
        <v>1.2603511250000032E-2</v>
      </c>
      <c r="J51" s="21">
        <f t="shared" ref="J51" si="92">1-(J48+J49+J50)</f>
        <v>8.8893199999999784E-3</v>
      </c>
      <c r="K51" s="22">
        <f t="shared" ref="K51" si="93">1-(K48+K49+K50)</f>
        <v>4.7971200000000991E-3</v>
      </c>
    </row>
    <row r="52" spans="2:14" ht="16.5" customHeight="1" x14ac:dyDescent="0.25">
      <c r="B52" s="47" t="s">
        <v>35</v>
      </c>
      <c r="C52" s="50" t="s">
        <v>64</v>
      </c>
      <c r="D52" s="11" t="s">
        <v>65</v>
      </c>
      <c r="E52" s="12">
        <f>IF(((((D76*$H$117)/4)*100)*($N$3/$P$8))*0.1&lt;1,((((D76*$H$117)/4)*100)*($N$3/$P$8))*0.1,1)</f>
        <v>1.5749999999999997E-2</v>
      </c>
      <c r="F52" s="12">
        <f>IF(((((E76*$H$117)/4)*100)*($N$3/$P$8))*0.1&lt;1,((((E76*$H$117)/4)*100)*($N$3/$P$8))*0.1,1)</f>
        <v>1.1774999999999999E-2</v>
      </c>
      <c r="G52" s="12">
        <f t="shared" ref="G52:K52" si="94">IF(((((F76*$H$117)/4)*100)*($N$3/$P$8))*0.1&lt;1,((((F76*$H$117)/4)*100)*($N$3/$P$8))*0.1,1)</f>
        <v>7.8749999999999983E-3</v>
      </c>
      <c r="H52" s="12">
        <f t="shared" si="94"/>
        <v>3.9000000000000003E-3</v>
      </c>
      <c r="I52" s="12">
        <f t="shared" si="94"/>
        <v>2.3250000000000002E-3</v>
      </c>
      <c r="J52" s="12">
        <f t="shared" si="94"/>
        <v>7.5000000000000002E-4</v>
      </c>
      <c r="K52" s="13">
        <f t="shared" si="94"/>
        <v>3.7500000000000001E-4</v>
      </c>
    </row>
    <row r="53" spans="2:14" ht="16.5" customHeight="1" x14ac:dyDescent="0.25">
      <c r="B53" s="48"/>
      <c r="C53" s="51"/>
      <c r="D53" s="14" t="s">
        <v>66</v>
      </c>
      <c r="E53" s="15">
        <f>(1-(E52+E54))*D108</f>
        <v>0</v>
      </c>
      <c r="F53" s="15">
        <f t="shared" ref="F53:K53" si="95">(1-(F52+F54))*E108</f>
        <v>0.70223268500000002</v>
      </c>
      <c r="G53" s="15">
        <f t="shared" si="95"/>
        <v>0.47125937499999992</v>
      </c>
      <c r="H53" s="15">
        <f t="shared" si="95"/>
        <v>0.42583274999999998</v>
      </c>
      <c r="I53" s="15">
        <f t="shared" si="95"/>
        <v>0.37437754374999999</v>
      </c>
      <c r="J53" s="15">
        <f t="shared" si="95"/>
        <v>0.31706202499999991</v>
      </c>
      <c r="K53" s="16">
        <f t="shared" si="95"/>
        <v>0.25450452499999993</v>
      </c>
    </row>
    <row r="54" spans="2:14" ht="16.5" customHeight="1" x14ac:dyDescent="0.25">
      <c r="B54" s="48"/>
      <c r="C54" s="51"/>
      <c r="D54" s="17" t="s">
        <v>67</v>
      </c>
      <c r="E54" s="18">
        <f>(1-E52)*D92</f>
        <v>0.11614149999999999</v>
      </c>
      <c r="F54" s="18">
        <f t="shared" ref="F54:K54" si="96">(1-F52)*E92</f>
        <v>0.2490327</v>
      </c>
      <c r="G54" s="18">
        <f t="shared" si="96"/>
        <v>0.49606250000000002</v>
      </c>
      <c r="H54" s="18">
        <f t="shared" si="96"/>
        <v>0.54785499999999998</v>
      </c>
      <c r="I54" s="18">
        <f t="shared" si="96"/>
        <v>0.60359337499999999</v>
      </c>
      <c r="J54" s="18">
        <f t="shared" si="96"/>
        <v>0.66550050000000005</v>
      </c>
      <c r="K54" s="19">
        <f t="shared" si="96"/>
        <v>0.73172550000000003</v>
      </c>
    </row>
    <row r="55" spans="2:14" ht="16.5" customHeight="1" thickBot="1" x14ac:dyDescent="0.3">
      <c r="B55" s="49"/>
      <c r="C55" s="52"/>
      <c r="D55" s="20" t="s">
        <v>68</v>
      </c>
      <c r="E55" s="21">
        <f>1-(E52+E53+E54)</f>
        <v>0.86810849999999995</v>
      </c>
      <c r="F55" s="21">
        <f t="shared" ref="F55:K55" si="97">1-(F52+F53+F54)</f>
        <v>3.6959615000000001E-2</v>
      </c>
      <c r="G55" s="21">
        <f t="shared" si="97"/>
        <v>2.4803125000000037E-2</v>
      </c>
      <c r="H55" s="21">
        <f t="shared" si="97"/>
        <v>2.2412250000000022E-2</v>
      </c>
      <c r="I55" s="21">
        <f t="shared" si="97"/>
        <v>1.9704081250000005E-2</v>
      </c>
      <c r="J55" s="21">
        <f t="shared" si="97"/>
        <v>1.6687475000000118E-2</v>
      </c>
      <c r="K55" s="22">
        <f t="shared" si="97"/>
        <v>1.3394974999999976E-2</v>
      </c>
    </row>
    <row r="56" spans="2:14" ht="16.5" customHeight="1" x14ac:dyDescent="0.25">
      <c r="B56" s="24"/>
      <c r="C56" s="24"/>
      <c r="D56" s="24"/>
    </row>
    <row r="57" spans="2:14" ht="16.5" customHeight="1" x14ac:dyDescent="0.25">
      <c r="B57" s="24"/>
      <c r="C57" s="24"/>
      <c r="D57" s="24"/>
    </row>
    <row r="58" spans="2:14" ht="16.5" customHeight="1" x14ac:dyDescent="0.25">
      <c r="B58" s="24"/>
      <c r="C58" s="24"/>
      <c r="D58" s="24"/>
    </row>
    <row r="59" spans="2:14" ht="16.5" customHeight="1" x14ac:dyDescent="0.25">
      <c r="B59" s="24"/>
      <c r="C59" s="24"/>
      <c r="D59" s="24"/>
    </row>
    <row r="62" spans="2:14" ht="16.5" customHeight="1" x14ac:dyDescent="0.25">
      <c r="B62" s="54" t="s">
        <v>69</v>
      </c>
      <c r="C62" s="54"/>
      <c r="D62" s="54"/>
      <c r="E62" s="54"/>
      <c r="F62" s="54"/>
      <c r="G62" s="54"/>
      <c r="H62" s="54"/>
      <c r="I62" s="54"/>
      <c r="J62" s="54"/>
      <c r="K62" s="25"/>
      <c r="L62" s="25"/>
      <c r="M62" s="25"/>
      <c r="N62" s="25"/>
    </row>
    <row r="63" spans="2:14" ht="16.5" customHeight="1" x14ac:dyDescent="0.25">
      <c r="B63" s="53" t="s">
        <v>20</v>
      </c>
      <c r="C63" s="53"/>
      <c r="D63" s="53" t="s">
        <v>22</v>
      </c>
      <c r="E63" s="53"/>
      <c r="F63" s="53"/>
      <c r="G63" s="53"/>
      <c r="H63" s="53"/>
      <c r="I63" s="53"/>
      <c r="J63" s="53"/>
      <c r="K63" s="26"/>
      <c r="L63" s="26"/>
      <c r="M63" s="26"/>
      <c r="N63" s="26"/>
    </row>
    <row r="64" spans="2:14" ht="16.5" customHeight="1" x14ac:dyDescent="0.25">
      <c r="B64" s="27" t="s">
        <v>70</v>
      </c>
      <c r="C64" s="27" t="s">
        <v>26</v>
      </c>
      <c r="D64" s="28" t="s">
        <v>0</v>
      </c>
      <c r="E64" s="28" t="s">
        <v>1</v>
      </c>
      <c r="F64" s="28" t="s">
        <v>2</v>
      </c>
      <c r="G64" s="28" t="s">
        <v>3</v>
      </c>
      <c r="H64" s="28" t="s">
        <v>4</v>
      </c>
      <c r="I64" s="28" t="s">
        <v>5</v>
      </c>
      <c r="J64" s="28" t="s">
        <v>6</v>
      </c>
      <c r="K64" s="26"/>
      <c r="L64" s="26"/>
      <c r="M64" s="26"/>
      <c r="N64" s="26"/>
    </row>
    <row r="65" spans="2:14" ht="16.5" customHeight="1" x14ac:dyDescent="0.25">
      <c r="B65" s="29" t="s">
        <v>28</v>
      </c>
      <c r="C65" s="29" t="s">
        <v>74</v>
      </c>
      <c r="D65" s="30">
        <v>0.1</v>
      </c>
      <c r="E65" s="30">
        <v>7.4999999999999997E-2</v>
      </c>
      <c r="F65" s="30">
        <v>0.05</v>
      </c>
      <c r="G65" s="30">
        <v>2.5000000000000001E-2</v>
      </c>
      <c r="H65" s="30">
        <v>0.01</v>
      </c>
      <c r="I65" s="30">
        <v>5.0000000000000001E-3</v>
      </c>
      <c r="J65" s="30">
        <v>2.5000000000000001E-3</v>
      </c>
      <c r="K65" s="26"/>
      <c r="L65" s="26"/>
      <c r="M65" s="26"/>
      <c r="N65" s="26"/>
    </row>
    <row r="66" spans="2:14" ht="16.5" customHeight="1" x14ac:dyDescent="0.25">
      <c r="B66" s="29" t="s">
        <v>30</v>
      </c>
      <c r="C66" s="29" t="s">
        <v>32</v>
      </c>
      <c r="D66" s="30">
        <v>0.1</v>
      </c>
      <c r="E66" s="30">
        <v>7.4999999999999997E-2</v>
      </c>
      <c r="F66" s="30">
        <v>0.05</v>
      </c>
      <c r="G66" s="30">
        <v>2.5000000000000001E-2</v>
      </c>
      <c r="H66" s="30">
        <v>0.01</v>
      </c>
      <c r="I66" s="30">
        <v>5.0000000000000001E-3</v>
      </c>
      <c r="J66" s="30">
        <v>2.5000000000000001E-3</v>
      </c>
      <c r="K66" s="26"/>
      <c r="L66" s="26"/>
      <c r="M66" s="26"/>
      <c r="N66" s="26"/>
    </row>
    <row r="67" spans="2:14" ht="16.5" customHeight="1" x14ac:dyDescent="0.25">
      <c r="B67" s="29" t="s">
        <v>34</v>
      </c>
      <c r="C67" s="29" t="s">
        <v>36</v>
      </c>
      <c r="D67" s="30">
        <v>0.1</v>
      </c>
      <c r="E67" s="30">
        <v>7.4999999999999997E-2</v>
      </c>
      <c r="F67" s="30">
        <v>0.05</v>
      </c>
      <c r="G67" s="30">
        <v>2.5000000000000001E-2</v>
      </c>
      <c r="H67" s="30">
        <v>0.01</v>
      </c>
      <c r="I67" s="30">
        <v>5.0000000000000001E-3</v>
      </c>
      <c r="J67" s="30">
        <v>2.5000000000000001E-3</v>
      </c>
      <c r="K67" s="26"/>
      <c r="L67" s="26"/>
      <c r="M67" s="26"/>
      <c r="N67" s="26"/>
    </row>
    <row r="68" spans="2:14" ht="16.5" customHeight="1" x14ac:dyDescent="0.25">
      <c r="B68" s="29" t="s">
        <v>38</v>
      </c>
      <c r="C68" s="29" t="s">
        <v>40</v>
      </c>
      <c r="D68" s="31">
        <v>0.1</v>
      </c>
      <c r="E68" s="31">
        <v>7.4999999999999997E-2</v>
      </c>
      <c r="F68" s="31">
        <v>0.05</v>
      </c>
      <c r="G68" s="31">
        <v>2.5000000000000001E-2</v>
      </c>
      <c r="H68" s="31">
        <v>0.01</v>
      </c>
      <c r="I68" s="31">
        <v>5.0000000000000001E-3</v>
      </c>
      <c r="J68" s="31">
        <v>2.5000000000000001E-3</v>
      </c>
      <c r="K68" s="26"/>
      <c r="L68" s="26"/>
      <c r="M68" s="26"/>
      <c r="N68" s="26"/>
    </row>
    <row r="69" spans="2:14" ht="16.5" customHeight="1" x14ac:dyDescent="0.25">
      <c r="B69" s="32" t="s">
        <v>42</v>
      </c>
      <c r="C69" s="32" t="s">
        <v>44</v>
      </c>
      <c r="D69" s="33">
        <v>3.2800000000000003E-2</v>
      </c>
      <c r="E69" s="33">
        <v>2.46E-2</v>
      </c>
      <c r="F69" s="33">
        <v>1.6400000000000001E-2</v>
      </c>
      <c r="G69" s="33">
        <v>8.2000000000000007E-3</v>
      </c>
      <c r="H69" s="33">
        <v>4.8999999999999998E-3</v>
      </c>
      <c r="I69" s="33">
        <v>1.6000000000000001E-3</v>
      </c>
      <c r="J69" s="33">
        <v>8.0000000000000004E-4</v>
      </c>
      <c r="K69" s="26"/>
      <c r="L69" s="26"/>
      <c r="M69" s="26"/>
      <c r="N69" s="26"/>
    </row>
    <row r="70" spans="2:14" ht="16.5" customHeight="1" x14ac:dyDescent="0.25">
      <c r="B70" s="29" t="s">
        <v>46</v>
      </c>
      <c r="C70" s="29" t="s">
        <v>72</v>
      </c>
      <c r="D70" s="30">
        <v>6.4000000000000001E-2</v>
      </c>
      <c r="E70" s="30">
        <v>4.8000000000000001E-2</v>
      </c>
      <c r="F70" s="30">
        <v>3.2000000000000001E-2</v>
      </c>
      <c r="G70" s="30">
        <v>1.6E-2</v>
      </c>
      <c r="H70" s="30">
        <v>9.6000000000000009E-3</v>
      </c>
      <c r="I70" s="30">
        <v>3.2000000000000002E-3</v>
      </c>
      <c r="J70" s="30">
        <v>1.6000000000000001E-3</v>
      </c>
      <c r="K70" s="26"/>
      <c r="L70" s="26"/>
      <c r="M70" s="26"/>
      <c r="N70" s="26"/>
    </row>
    <row r="71" spans="2:14" ht="16.5" customHeight="1" x14ac:dyDescent="0.25">
      <c r="B71" s="29" t="s">
        <v>48</v>
      </c>
      <c r="C71" s="29" t="s">
        <v>50</v>
      </c>
      <c r="D71" s="30">
        <v>5.1200000000000002E-2</v>
      </c>
      <c r="E71" s="30">
        <v>3.8400000000000004E-2</v>
      </c>
      <c r="F71" s="30">
        <v>2.5600000000000001E-2</v>
      </c>
      <c r="G71" s="30">
        <v>1.2800000000000001E-2</v>
      </c>
      <c r="H71" s="30">
        <v>7.7000000000000002E-3</v>
      </c>
      <c r="I71" s="30">
        <v>2.5999999999999999E-3</v>
      </c>
      <c r="J71" s="30">
        <v>1.2999999999999999E-3</v>
      </c>
      <c r="K71" s="26"/>
      <c r="L71" s="26"/>
      <c r="M71" s="26"/>
      <c r="N71" s="26"/>
    </row>
    <row r="72" spans="2:14" ht="16.5" customHeight="1" x14ac:dyDescent="0.25">
      <c r="B72" s="29" t="s">
        <v>52</v>
      </c>
      <c r="C72" s="29" t="s">
        <v>54</v>
      </c>
      <c r="D72" s="30">
        <v>4.0999999999999995E-2</v>
      </c>
      <c r="E72" s="30">
        <v>3.0699999999999998E-2</v>
      </c>
      <c r="F72" s="30">
        <v>2.0499999999999997E-2</v>
      </c>
      <c r="G72" s="30">
        <v>1.0199999999999999E-2</v>
      </c>
      <c r="H72" s="30">
        <v>6.0999999999999995E-3</v>
      </c>
      <c r="I72" s="30">
        <v>2E-3</v>
      </c>
      <c r="J72" s="30">
        <v>1E-3</v>
      </c>
      <c r="K72" s="26"/>
      <c r="L72" s="26"/>
      <c r="M72" s="26"/>
      <c r="N72" s="26"/>
    </row>
    <row r="73" spans="2:14" ht="16.5" customHeight="1" x14ac:dyDescent="0.25">
      <c r="B73" s="29" t="s">
        <v>52</v>
      </c>
      <c r="C73" s="29" t="s">
        <v>73</v>
      </c>
      <c r="D73" s="30">
        <v>0.08</v>
      </c>
      <c r="E73" s="30">
        <v>0.06</v>
      </c>
      <c r="F73" s="30">
        <v>0.04</v>
      </c>
      <c r="G73" s="30">
        <v>0.02</v>
      </c>
      <c r="H73" s="30">
        <v>1.2E-2</v>
      </c>
      <c r="I73" s="30">
        <v>4.0000000000000001E-3</v>
      </c>
      <c r="J73" s="30">
        <v>2E-3</v>
      </c>
      <c r="K73" s="26"/>
      <c r="L73" s="26"/>
      <c r="M73" s="26"/>
      <c r="N73" s="26"/>
    </row>
    <row r="74" spans="2:14" ht="16.5" customHeight="1" x14ac:dyDescent="0.25">
      <c r="B74" s="29" t="s">
        <v>56</v>
      </c>
      <c r="C74" s="29" t="s">
        <v>58</v>
      </c>
      <c r="D74" s="30">
        <v>2.6200000000000001E-2</v>
      </c>
      <c r="E74" s="30">
        <v>1.9700000000000002E-2</v>
      </c>
      <c r="F74" s="30">
        <v>1.3100000000000001E-2</v>
      </c>
      <c r="G74" s="30">
        <v>6.6E-3</v>
      </c>
      <c r="H74" s="30">
        <v>3.8999999999999998E-3</v>
      </c>
      <c r="I74" s="30">
        <v>1.2999999999999999E-3</v>
      </c>
      <c r="J74" s="30">
        <v>6.0000000000000006E-4</v>
      </c>
      <c r="K74" s="26"/>
      <c r="L74" s="26"/>
      <c r="M74" s="26"/>
      <c r="N74" s="26"/>
    </row>
    <row r="75" spans="2:14" ht="16.5" customHeight="1" x14ac:dyDescent="0.25">
      <c r="B75" s="32" t="s">
        <v>60</v>
      </c>
      <c r="C75" s="32" t="s">
        <v>62</v>
      </c>
      <c r="D75" s="33">
        <v>3.2800000000000003E-2</v>
      </c>
      <c r="E75" s="33">
        <v>2.46E-2</v>
      </c>
      <c r="F75" s="33">
        <v>1.6400000000000001E-2</v>
      </c>
      <c r="G75" s="33">
        <v>8.2000000000000007E-3</v>
      </c>
      <c r="H75" s="33">
        <v>4.8999999999999998E-3</v>
      </c>
      <c r="I75" s="33">
        <v>1.6000000000000001E-3</v>
      </c>
      <c r="J75" s="33">
        <v>8.0000000000000004E-4</v>
      </c>
      <c r="K75" s="26"/>
      <c r="L75" s="26"/>
      <c r="M75" s="26"/>
      <c r="N75" s="26"/>
    </row>
    <row r="76" spans="2:14" ht="16.5" customHeight="1" x14ac:dyDescent="0.25">
      <c r="B76" s="34" t="s">
        <v>35</v>
      </c>
      <c r="C76" s="34" t="s">
        <v>64</v>
      </c>
      <c r="D76" s="35">
        <v>2.0999999999999998E-2</v>
      </c>
      <c r="E76" s="35">
        <v>1.5699999999999999E-2</v>
      </c>
      <c r="F76" s="35">
        <v>1.0499999999999999E-2</v>
      </c>
      <c r="G76" s="35">
        <v>5.1999999999999998E-3</v>
      </c>
      <c r="H76" s="35">
        <v>3.0999999999999999E-3</v>
      </c>
      <c r="I76" s="35">
        <v>1E-3</v>
      </c>
      <c r="J76" s="35">
        <v>5.0000000000000001E-4</v>
      </c>
      <c r="K76" s="26"/>
      <c r="L76" s="26"/>
      <c r="M76" s="26"/>
      <c r="N76" s="26"/>
    </row>
    <row r="77" spans="2:14" ht="16.5" customHeight="1" x14ac:dyDescent="0.25"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</row>
    <row r="78" spans="2:14" ht="16.5" customHeight="1" x14ac:dyDescent="0.25">
      <c r="B78" s="54" t="s">
        <v>75</v>
      </c>
      <c r="C78" s="54"/>
      <c r="D78" s="54"/>
      <c r="E78" s="54"/>
      <c r="F78" s="54"/>
      <c r="G78" s="54"/>
      <c r="H78" s="54"/>
      <c r="I78" s="54"/>
      <c r="J78" s="54"/>
      <c r="K78" s="25"/>
      <c r="L78" s="25"/>
      <c r="M78" s="25"/>
      <c r="N78" s="25"/>
    </row>
    <row r="79" spans="2:14" ht="16.5" customHeight="1" x14ac:dyDescent="0.25">
      <c r="B79" s="53" t="s">
        <v>20</v>
      </c>
      <c r="C79" s="53"/>
      <c r="D79" s="53" t="s">
        <v>22</v>
      </c>
      <c r="E79" s="53"/>
      <c r="F79" s="53"/>
      <c r="G79" s="53"/>
      <c r="H79" s="53"/>
      <c r="I79" s="53"/>
      <c r="J79" s="53"/>
      <c r="K79" s="26"/>
      <c r="L79" s="26"/>
      <c r="M79" s="26"/>
      <c r="N79" s="26"/>
    </row>
    <row r="80" spans="2:14" ht="16.5" customHeight="1" x14ac:dyDescent="0.25">
      <c r="B80" s="27" t="s">
        <v>76</v>
      </c>
      <c r="C80" s="27" t="s">
        <v>25</v>
      </c>
      <c r="D80" s="28" t="s">
        <v>0</v>
      </c>
      <c r="E80" s="28" t="s">
        <v>1</v>
      </c>
      <c r="F80" s="28" t="s">
        <v>2</v>
      </c>
      <c r="G80" s="28" t="s">
        <v>3</v>
      </c>
      <c r="H80" s="28" t="s">
        <v>4</v>
      </c>
      <c r="I80" s="28" t="s">
        <v>5</v>
      </c>
      <c r="J80" s="28" t="s">
        <v>6</v>
      </c>
      <c r="K80" s="36"/>
      <c r="L80" s="36"/>
      <c r="M80" s="36"/>
      <c r="N80" s="36"/>
    </row>
    <row r="81" spans="2:14" ht="16.5" customHeight="1" x14ac:dyDescent="0.25">
      <c r="B81" s="29" t="s">
        <v>28</v>
      </c>
      <c r="C81" s="29" t="s">
        <v>71</v>
      </c>
      <c r="D81" s="30">
        <v>0</v>
      </c>
      <c r="E81" s="30">
        <v>0</v>
      </c>
      <c r="F81" s="30">
        <v>0</v>
      </c>
      <c r="G81" s="30">
        <v>0</v>
      </c>
      <c r="H81" s="30">
        <v>0.16</v>
      </c>
      <c r="I81" s="30">
        <v>0.32</v>
      </c>
      <c r="J81" s="30">
        <v>0.64</v>
      </c>
      <c r="K81" s="37"/>
      <c r="L81" s="37"/>
      <c r="M81" s="37"/>
      <c r="N81" s="37"/>
    </row>
    <row r="82" spans="2:14" ht="16.5" customHeight="1" x14ac:dyDescent="0.25">
      <c r="B82" s="29" t="s">
        <v>30</v>
      </c>
      <c r="C82" s="29" t="s">
        <v>32</v>
      </c>
      <c r="D82" s="30">
        <v>0</v>
      </c>
      <c r="E82" s="30">
        <v>0</v>
      </c>
      <c r="F82" s="30">
        <v>0.12</v>
      </c>
      <c r="G82" s="30">
        <v>0.16</v>
      </c>
      <c r="H82" s="30">
        <v>0.3</v>
      </c>
      <c r="I82" s="30">
        <v>0.44</v>
      </c>
      <c r="J82" s="30">
        <v>0.68</v>
      </c>
      <c r="K82" s="37"/>
      <c r="L82" s="37"/>
      <c r="M82" s="37"/>
      <c r="N82" s="37"/>
    </row>
    <row r="83" spans="2:14" ht="16.5" customHeight="1" x14ac:dyDescent="0.25">
      <c r="B83" s="29" t="s">
        <v>34</v>
      </c>
      <c r="C83" s="29" t="s">
        <v>36</v>
      </c>
      <c r="D83" s="30">
        <v>0</v>
      </c>
      <c r="E83" s="30">
        <v>0</v>
      </c>
      <c r="F83" s="30">
        <v>0</v>
      </c>
      <c r="G83" s="30">
        <v>0.1</v>
      </c>
      <c r="H83" s="30">
        <v>0.22500000000000001</v>
      </c>
      <c r="I83" s="30">
        <v>0.35</v>
      </c>
      <c r="J83" s="30">
        <v>0.57499999999999996</v>
      </c>
      <c r="K83" s="37"/>
      <c r="L83" s="37"/>
      <c r="M83" s="37"/>
      <c r="N83" s="37"/>
    </row>
    <row r="84" spans="2:14" ht="16.5" customHeight="1" x14ac:dyDescent="0.25">
      <c r="B84" s="29" t="s">
        <v>38</v>
      </c>
      <c r="C84" s="29" t="s">
        <v>40</v>
      </c>
      <c r="D84" s="31">
        <v>0</v>
      </c>
      <c r="E84" s="31">
        <v>7.4999999999999997E-2</v>
      </c>
      <c r="F84" s="31">
        <v>0.1125</v>
      </c>
      <c r="G84" s="31">
        <v>0.15</v>
      </c>
      <c r="H84" s="31">
        <v>0.23749999999999999</v>
      </c>
      <c r="I84" s="31">
        <v>0.32500000000000001</v>
      </c>
      <c r="J84" s="31">
        <v>0.46250000000000002</v>
      </c>
      <c r="K84" s="38"/>
      <c r="L84" s="38"/>
      <c r="M84" s="38"/>
      <c r="N84" s="38"/>
    </row>
    <row r="85" spans="2:14" ht="16.5" customHeight="1" x14ac:dyDescent="0.25">
      <c r="B85" s="32" t="s">
        <v>42</v>
      </c>
      <c r="C85" s="32" t="s">
        <v>44</v>
      </c>
      <c r="D85" s="33">
        <v>0.24</v>
      </c>
      <c r="E85" s="33">
        <v>0.39400000000000002</v>
      </c>
      <c r="F85" s="33">
        <v>0.61699999999999999</v>
      </c>
      <c r="G85" s="33">
        <v>0.67900000000000005</v>
      </c>
      <c r="H85" s="33">
        <v>0.747</v>
      </c>
      <c r="I85" s="33">
        <v>0.82199999999999995</v>
      </c>
      <c r="J85" s="33">
        <v>0.90400000000000003</v>
      </c>
      <c r="K85" s="37"/>
      <c r="L85" s="37"/>
      <c r="M85" s="37"/>
      <c r="N85" s="37"/>
    </row>
    <row r="86" spans="2:14" ht="16.5" customHeight="1" x14ac:dyDescent="0.25">
      <c r="B86" s="29" t="s">
        <v>46</v>
      </c>
      <c r="C86" s="29" t="s">
        <v>72</v>
      </c>
      <c r="D86" s="30">
        <v>0.7</v>
      </c>
      <c r="E86" s="30">
        <v>0.77</v>
      </c>
      <c r="F86" s="30">
        <v>0.84699999999999998</v>
      </c>
      <c r="G86" s="30">
        <v>0.93200000000000005</v>
      </c>
      <c r="H86" s="30">
        <v>1</v>
      </c>
      <c r="I86" s="30">
        <v>1</v>
      </c>
      <c r="J86" s="30">
        <v>1</v>
      </c>
      <c r="K86" s="37"/>
      <c r="L86" s="37"/>
      <c r="M86" s="37"/>
      <c r="N86" s="37"/>
    </row>
    <row r="87" spans="2:14" ht="16.5" customHeight="1" x14ac:dyDescent="0.25">
      <c r="B87" s="29" t="s">
        <v>48</v>
      </c>
      <c r="C87" s="29" t="s">
        <v>50</v>
      </c>
      <c r="D87" s="30">
        <v>0.49</v>
      </c>
      <c r="E87" s="30">
        <v>0.61599999999999999</v>
      </c>
      <c r="F87" s="30">
        <v>0.76200000000000001</v>
      </c>
      <c r="G87" s="30">
        <v>0.83899999999999997</v>
      </c>
      <c r="H87" s="30">
        <v>0.92200000000000004</v>
      </c>
      <c r="I87" s="30">
        <v>1</v>
      </c>
      <c r="J87" s="30">
        <v>1</v>
      </c>
      <c r="K87" s="37"/>
      <c r="L87" s="37"/>
      <c r="M87" s="37"/>
      <c r="N87" s="37"/>
    </row>
    <row r="88" spans="2:14" ht="16.5" customHeight="1" x14ac:dyDescent="0.25">
      <c r="B88" s="29" t="s">
        <v>52</v>
      </c>
      <c r="C88" s="29" t="s">
        <v>54</v>
      </c>
      <c r="D88" s="30">
        <v>0.34300000000000003</v>
      </c>
      <c r="E88" s="30">
        <v>0.49299999999999999</v>
      </c>
      <c r="F88" s="30">
        <v>0.68600000000000005</v>
      </c>
      <c r="G88" s="30">
        <v>0.755</v>
      </c>
      <c r="H88" s="30">
        <v>0.83</v>
      </c>
      <c r="I88" s="30">
        <v>0.91300000000000003</v>
      </c>
      <c r="J88" s="30">
        <v>1</v>
      </c>
      <c r="K88" s="37"/>
      <c r="L88" s="37"/>
      <c r="M88" s="37"/>
      <c r="N88" s="37"/>
    </row>
    <row r="89" spans="2:14" ht="16.5" customHeight="1" x14ac:dyDescent="0.25">
      <c r="B89" s="29" t="s">
        <v>52</v>
      </c>
      <c r="C89" s="29" t="s">
        <v>73</v>
      </c>
      <c r="D89" s="30">
        <v>1</v>
      </c>
      <c r="E89" s="30">
        <v>1</v>
      </c>
      <c r="F89" s="30">
        <v>1</v>
      </c>
      <c r="G89" s="30">
        <v>1</v>
      </c>
      <c r="H89" s="30">
        <v>1</v>
      </c>
      <c r="I89" s="30">
        <v>1</v>
      </c>
      <c r="J89" s="30">
        <v>1</v>
      </c>
      <c r="K89" s="37"/>
      <c r="L89" s="37"/>
      <c r="M89" s="37"/>
      <c r="N89" s="37"/>
    </row>
    <row r="90" spans="2:14" ht="16.5" customHeight="1" x14ac:dyDescent="0.25">
      <c r="B90" s="29" t="s">
        <v>56</v>
      </c>
      <c r="C90" s="29" t="s">
        <v>58</v>
      </c>
      <c r="D90" s="30">
        <v>0.16800000000000001</v>
      </c>
      <c r="E90" s="30">
        <v>0.315</v>
      </c>
      <c r="F90" s="30">
        <v>0.55600000000000005</v>
      </c>
      <c r="G90" s="30">
        <v>0.61099999999999999</v>
      </c>
      <c r="H90" s="30">
        <v>0.67200000000000004</v>
      </c>
      <c r="I90" s="30">
        <v>0.74</v>
      </c>
      <c r="J90" s="30">
        <v>0.81399999999999995</v>
      </c>
      <c r="K90" s="37"/>
      <c r="L90" s="37"/>
      <c r="M90" s="37"/>
      <c r="N90" s="37"/>
    </row>
    <row r="91" spans="2:14" ht="16.5" customHeight="1" x14ac:dyDescent="0.25">
      <c r="B91" s="32" t="s">
        <v>60</v>
      </c>
      <c r="C91" s="32" t="s">
        <v>62</v>
      </c>
      <c r="D91" s="33">
        <v>0.24</v>
      </c>
      <c r="E91" s="33">
        <v>0.39400000000000002</v>
      </c>
      <c r="F91" s="33">
        <v>0.61699999999999999</v>
      </c>
      <c r="G91" s="33">
        <v>0.67900000000000005</v>
      </c>
      <c r="H91" s="33">
        <v>0.747</v>
      </c>
      <c r="I91" s="33">
        <v>0.82199999999999995</v>
      </c>
      <c r="J91" s="33">
        <v>0.90400000000000003</v>
      </c>
      <c r="K91" s="37"/>
      <c r="L91" s="37"/>
      <c r="M91" s="37"/>
      <c r="N91" s="37"/>
    </row>
    <row r="92" spans="2:14" ht="16.5" customHeight="1" x14ac:dyDescent="0.25">
      <c r="B92" s="34" t="s">
        <v>35</v>
      </c>
      <c r="C92" s="34" t="s">
        <v>64</v>
      </c>
      <c r="D92" s="35">
        <v>0.11799999999999999</v>
      </c>
      <c r="E92" s="35">
        <v>0.252</v>
      </c>
      <c r="F92" s="35">
        <v>0.5</v>
      </c>
      <c r="G92" s="35">
        <v>0.55000000000000004</v>
      </c>
      <c r="H92" s="35">
        <v>0.60499999999999998</v>
      </c>
      <c r="I92" s="35">
        <v>0.66600000000000004</v>
      </c>
      <c r="J92" s="35">
        <v>0.73199999999999998</v>
      </c>
      <c r="K92" s="37"/>
      <c r="L92" s="37"/>
      <c r="M92" s="37"/>
      <c r="N92" s="37"/>
    </row>
    <row r="93" spans="2:14" ht="16.5" customHeight="1" x14ac:dyDescent="0.25"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</row>
    <row r="94" spans="2:14" ht="16.5" customHeight="1" x14ac:dyDescent="0.25">
      <c r="B94" s="54" t="s">
        <v>77</v>
      </c>
      <c r="C94" s="54"/>
      <c r="D94" s="54"/>
      <c r="E94" s="54"/>
      <c r="F94" s="54"/>
      <c r="G94" s="54"/>
      <c r="H94" s="54"/>
      <c r="I94" s="54"/>
      <c r="J94" s="54"/>
      <c r="K94" s="25"/>
      <c r="L94" s="25"/>
      <c r="M94" s="25"/>
      <c r="N94" s="25"/>
    </row>
    <row r="95" spans="2:14" ht="16.5" customHeight="1" x14ac:dyDescent="0.25">
      <c r="B95" s="53" t="s">
        <v>78</v>
      </c>
      <c r="C95" s="53"/>
      <c r="D95" s="53" t="s">
        <v>22</v>
      </c>
      <c r="E95" s="53"/>
      <c r="F95" s="53"/>
      <c r="G95" s="53"/>
      <c r="H95" s="53"/>
      <c r="I95" s="53"/>
      <c r="J95" s="53"/>
      <c r="K95" s="26"/>
      <c r="L95" s="26"/>
      <c r="M95" s="26"/>
      <c r="N95" s="26"/>
    </row>
    <row r="96" spans="2:14" ht="16.5" customHeight="1" x14ac:dyDescent="0.25">
      <c r="B96" s="27" t="s">
        <v>76</v>
      </c>
      <c r="C96" s="27" t="s">
        <v>25</v>
      </c>
      <c r="D96" s="28" t="s">
        <v>0</v>
      </c>
      <c r="E96" s="28" t="s">
        <v>1</v>
      </c>
      <c r="F96" s="28" t="s">
        <v>2</v>
      </c>
      <c r="G96" s="28" t="s">
        <v>3</v>
      </c>
      <c r="H96" s="28" t="s">
        <v>4</v>
      </c>
      <c r="I96" s="28" t="s">
        <v>5</v>
      </c>
      <c r="J96" s="28" t="s">
        <v>6</v>
      </c>
      <c r="K96" s="36"/>
      <c r="L96" s="36"/>
      <c r="M96" s="36"/>
      <c r="N96" s="36"/>
    </row>
    <row r="97" spans="2:14" ht="16.5" customHeight="1" x14ac:dyDescent="0.25">
      <c r="B97" s="29" t="s">
        <v>28</v>
      </c>
      <c r="C97" s="29" t="s">
        <v>71</v>
      </c>
      <c r="D97" s="30">
        <v>0</v>
      </c>
      <c r="E97" s="30">
        <v>0</v>
      </c>
      <c r="F97" s="30">
        <v>0</v>
      </c>
      <c r="G97" s="30">
        <v>0</v>
      </c>
      <c r="H97" s="30">
        <v>0.2</v>
      </c>
      <c r="I97" s="30">
        <v>0.4</v>
      </c>
      <c r="J97" s="30">
        <v>0.8</v>
      </c>
      <c r="K97" s="37"/>
      <c r="L97" s="37"/>
      <c r="M97" s="37"/>
      <c r="N97" s="37"/>
    </row>
    <row r="98" spans="2:14" ht="16.5" customHeight="1" x14ac:dyDescent="0.25">
      <c r="B98" s="29" t="s">
        <v>30</v>
      </c>
      <c r="C98" s="29" t="s">
        <v>32</v>
      </c>
      <c r="D98" s="30">
        <v>0</v>
      </c>
      <c r="E98" s="30">
        <v>0</v>
      </c>
      <c r="F98" s="30">
        <v>0.24</v>
      </c>
      <c r="G98" s="30">
        <v>0.32</v>
      </c>
      <c r="H98" s="30">
        <v>0.6</v>
      </c>
      <c r="I98" s="30">
        <v>0.88</v>
      </c>
      <c r="J98" s="30">
        <v>0.95</v>
      </c>
      <c r="K98" s="37"/>
      <c r="L98" s="37"/>
      <c r="M98" s="37"/>
      <c r="N98" s="37"/>
    </row>
    <row r="99" spans="2:14" ht="16.5" customHeight="1" x14ac:dyDescent="0.25">
      <c r="B99" s="29" t="s">
        <v>34</v>
      </c>
      <c r="C99" s="29" t="s">
        <v>36</v>
      </c>
      <c r="D99" s="30">
        <v>0</v>
      </c>
      <c r="E99" s="30">
        <v>0</v>
      </c>
      <c r="F99" s="30">
        <v>0</v>
      </c>
      <c r="G99" s="30">
        <v>0.2</v>
      </c>
      <c r="H99" s="30">
        <v>0.45</v>
      </c>
      <c r="I99" s="30">
        <v>0.7</v>
      </c>
      <c r="J99" s="30">
        <v>0.95</v>
      </c>
      <c r="K99" s="37"/>
      <c r="L99" s="37"/>
      <c r="M99" s="37"/>
      <c r="N99" s="37"/>
    </row>
    <row r="100" spans="2:14" ht="16.5" customHeight="1" x14ac:dyDescent="0.25">
      <c r="B100" s="29" t="s">
        <v>38</v>
      </c>
      <c r="C100" s="29" t="s">
        <v>40</v>
      </c>
      <c r="D100" s="31">
        <v>0</v>
      </c>
      <c r="E100" s="31">
        <v>0.3</v>
      </c>
      <c r="F100" s="31">
        <v>0.45</v>
      </c>
      <c r="G100" s="31">
        <v>0.6</v>
      </c>
      <c r="H100" s="31">
        <v>0.95</v>
      </c>
      <c r="I100" s="31">
        <v>0.95</v>
      </c>
      <c r="J100" s="31">
        <v>0.95</v>
      </c>
      <c r="K100" s="38"/>
      <c r="L100" s="38"/>
      <c r="M100" s="38"/>
      <c r="N100" s="38"/>
    </row>
    <row r="101" spans="2:14" ht="16.5" customHeight="1" x14ac:dyDescent="0.25">
      <c r="B101" s="32" t="s">
        <v>42</v>
      </c>
      <c r="C101" s="32" t="s">
        <v>44</v>
      </c>
      <c r="D101" s="33">
        <v>0</v>
      </c>
      <c r="E101" s="33">
        <v>0.73</v>
      </c>
      <c r="F101" s="33">
        <v>0.95</v>
      </c>
      <c r="G101" s="33">
        <v>0.95</v>
      </c>
      <c r="H101" s="33">
        <v>0.95</v>
      </c>
      <c r="I101" s="33">
        <v>0.95</v>
      </c>
      <c r="J101" s="33">
        <v>0.95</v>
      </c>
      <c r="K101" s="37"/>
      <c r="L101" s="37"/>
      <c r="M101" s="37"/>
      <c r="N101" s="37"/>
    </row>
    <row r="102" spans="2:14" ht="16.5" customHeight="1" x14ac:dyDescent="0.25">
      <c r="B102" s="29" t="s">
        <v>46</v>
      </c>
      <c r="C102" s="29" t="s">
        <v>72</v>
      </c>
      <c r="D102" s="30">
        <v>0</v>
      </c>
      <c r="E102" s="30">
        <v>0.43</v>
      </c>
      <c r="F102" s="30">
        <v>0.64</v>
      </c>
      <c r="G102" s="30">
        <v>0.86</v>
      </c>
      <c r="H102" s="30">
        <v>0.95</v>
      </c>
      <c r="I102" s="30">
        <v>0.95</v>
      </c>
      <c r="J102" s="30">
        <v>0.95</v>
      </c>
      <c r="K102" s="37"/>
      <c r="L102" s="37"/>
      <c r="M102" s="37"/>
      <c r="N102" s="37"/>
    </row>
    <row r="103" spans="2:14" ht="16.5" customHeight="1" x14ac:dyDescent="0.25">
      <c r="B103" s="29" t="s">
        <v>48</v>
      </c>
      <c r="C103" s="29" t="s">
        <v>50</v>
      </c>
      <c r="D103" s="30">
        <v>0</v>
      </c>
      <c r="E103" s="30">
        <v>0.51</v>
      </c>
      <c r="F103" s="30">
        <v>0.76</v>
      </c>
      <c r="G103" s="30">
        <v>0.95</v>
      </c>
      <c r="H103" s="30">
        <v>0.95</v>
      </c>
      <c r="I103" s="30">
        <v>0.95</v>
      </c>
      <c r="J103" s="30">
        <v>0.95</v>
      </c>
      <c r="K103" s="37"/>
      <c r="L103" s="37"/>
      <c r="M103" s="37"/>
      <c r="N103" s="37"/>
    </row>
    <row r="104" spans="2:14" ht="16.5" customHeight="1" x14ac:dyDescent="0.25">
      <c r="B104" s="29" t="s">
        <v>52</v>
      </c>
      <c r="C104" s="29" t="s">
        <v>54</v>
      </c>
      <c r="D104" s="30">
        <v>0</v>
      </c>
      <c r="E104" s="30">
        <v>0.61</v>
      </c>
      <c r="F104" s="30">
        <v>0.91</v>
      </c>
      <c r="G104" s="30">
        <v>0.95</v>
      </c>
      <c r="H104" s="30">
        <v>0.95</v>
      </c>
      <c r="I104" s="30">
        <v>0.95</v>
      </c>
      <c r="J104" s="30">
        <v>0.95</v>
      </c>
      <c r="K104" s="37"/>
      <c r="L104" s="37"/>
      <c r="M104" s="37"/>
      <c r="N104" s="37"/>
    </row>
    <row r="105" spans="2:14" ht="16.5" customHeight="1" x14ac:dyDescent="0.25">
      <c r="B105" s="29" t="s">
        <v>52</v>
      </c>
      <c r="C105" s="29" t="s">
        <v>73</v>
      </c>
      <c r="D105" s="30">
        <v>0</v>
      </c>
      <c r="E105" s="30">
        <v>0.36</v>
      </c>
      <c r="F105" s="30">
        <v>0.54</v>
      </c>
      <c r="G105" s="30">
        <v>0.72</v>
      </c>
      <c r="H105" s="30">
        <v>0.95</v>
      </c>
      <c r="I105" s="30">
        <v>0.95</v>
      </c>
      <c r="J105" s="30">
        <v>0.95</v>
      </c>
      <c r="K105" s="37"/>
      <c r="L105" s="37"/>
      <c r="M105" s="37"/>
      <c r="N105" s="37"/>
    </row>
    <row r="106" spans="2:14" ht="16.5" customHeight="1" x14ac:dyDescent="0.25">
      <c r="B106" s="29" t="s">
        <v>56</v>
      </c>
      <c r="C106" s="29" t="s">
        <v>58</v>
      </c>
      <c r="D106" s="30">
        <v>0</v>
      </c>
      <c r="E106" s="30">
        <v>0.87</v>
      </c>
      <c r="F106" s="30">
        <v>0.95</v>
      </c>
      <c r="G106" s="30">
        <v>0.95</v>
      </c>
      <c r="H106" s="30">
        <v>0.95</v>
      </c>
      <c r="I106" s="30">
        <v>0.95</v>
      </c>
      <c r="J106" s="30">
        <v>0.95</v>
      </c>
      <c r="K106" s="37"/>
      <c r="L106" s="37"/>
      <c r="M106" s="37"/>
      <c r="N106" s="37"/>
    </row>
    <row r="107" spans="2:14" ht="16.5" customHeight="1" x14ac:dyDescent="0.25">
      <c r="B107" s="32" t="s">
        <v>60</v>
      </c>
      <c r="C107" s="32" t="s">
        <v>62</v>
      </c>
      <c r="D107" s="33">
        <v>0</v>
      </c>
      <c r="E107" s="33">
        <v>0.73</v>
      </c>
      <c r="F107" s="33">
        <v>0.95</v>
      </c>
      <c r="G107" s="33">
        <v>0.95</v>
      </c>
      <c r="H107" s="33">
        <v>0.95</v>
      </c>
      <c r="I107" s="33">
        <v>0.95</v>
      </c>
      <c r="J107" s="33">
        <v>0.95</v>
      </c>
      <c r="K107" s="37"/>
      <c r="L107" s="37"/>
      <c r="M107" s="37"/>
      <c r="N107" s="37"/>
    </row>
    <row r="108" spans="2:14" ht="16.5" customHeight="1" x14ac:dyDescent="0.25">
      <c r="B108" s="34" t="s">
        <v>35</v>
      </c>
      <c r="C108" s="34" t="s">
        <v>64</v>
      </c>
      <c r="D108" s="35">
        <v>0</v>
      </c>
      <c r="E108" s="35">
        <v>0.95</v>
      </c>
      <c r="F108" s="35">
        <v>0.95</v>
      </c>
      <c r="G108" s="35">
        <v>0.95</v>
      </c>
      <c r="H108" s="35">
        <v>0.95</v>
      </c>
      <c r="I108" s="35">
        <v>0.95</v>
      </c>
      <c r="J108" s="35">
        <v>0.95</v>
      </c>
      <c r="K108" s="37"/>
      <c r="L108" s="37"/>
      <c r="M108" s="37"/>
      <c r="N108" s="37"/>
    </row>
    <row r="110" spans="2:14" ht="16.5" customHeight="1" x14ac:dyDescent="0.25">
      <c r="B110" s="57" t="s">
        <v>79</v>
      </c>
      <c r="C110" s="57"/>
      <c r="D110" s="57"/>
      <c r="E110" s="57"/>
      <c r="F110" s="39"/>
      <c r="G110" s="58" t="s">
        <v>93</v>
      </c>
      <c r="H110" s="59"/>
      <c r="I110" s="60"/>
    </row>
    <row r="111" spans="2:14" ht="16.5" customHeight="1" x14ac:dyDescent="0.25">
      <c r="B111" s="40" t="s">
        <v>80</v>
      </c>
      <c r="C111" s="40" t="s">
        <v>90</v>
      </c>
      <c r="D111" s="40" t="s">
        <v>91</v>
      </c>
      <c r="E111" s="40" t="s">
        <v>92</v>
      </c>
      <c r="F111" s="39"/>
      <c r="G111" s="41" t="s">
        <v>94</v>
      </c>
      <c r="H111" s="40" t="s">
        <v>96</v>
      </c>
      <c r="I111" s="40" t="s">
        <v>97</v>
      </c>
    </row>
    <row r="112" spans="2:14" ht="16.5" customHeight="1" x14ac:dyDescent="0.25">
      <c r="B112" s="27" t="s">
        <v>81</v>
      </c>
      <c r="C112" s="42">
        <v>1</v>
      </c>
      <c r="D112" s="42">
        <v>0.125</v>
      </c>
      <c r="E112" s="42">
        <v>0.5</v>
      </c>
      <c r="F112" s="43"/>
      <c r="G112" s="44" t="s">
        <v>10</v>
      </c>
      <c r="H112" s="42">
        <v>1</v>
      </c>
      <c r="I112" s="42">
        <f>VLOOKUP(H112,$C$112:$E$120,2,FALSE)</f>
        <v>0.125</v>
      </c>
    </row>
    <row r="113" spans="2:9" ht="16.5" customHeight="1" x14ac:dyDescent="0.25">
      <c r="B113" s="27" t="s">
        <v>82</v>
      </c>
      <c r="C113" s="42">
        <v>2</v>
      </c>
      <c r="D113" s="42">
        <v>0.25</v>
      </c>
      <c r="E113" s="42">
        <v>1</v>
      </c>
      <c r="F113" s="43"/>
      <c r="G113" s="44" t="s">
        <v>11</v>
      </c>
      <c r="H113" s="42">
        <v>1</v>
      </c>
      <c r="I113" s="42">
        <f>VLOOKUP(H113,$C$112:$E$120,2,FALSE)</f>
        <v>0.125</v>
      </c>
    </row>
    <row r="114" spans="2:9" ht="16.5" customHeight="1" x14ac:dyDescent="0.25">
      <c r="B114" s="27" t="s">
        <v>83</v>
      </c>
      <c r="C114" s="42">
        <v>3</v>
      </c>
      <c r="D114" s="42">
        <v>0.5</v>
      </c>
      <c r="E114" s="42">
        <v>2</v>
      </c>
      <c r="F114" s="43"/>
      <c r="G114" s="44" t="s">
        <v>12</v>
      </c>
      <c r="H114" s="42">
        <v>1</v>
      </c>
      <c r="I114" s="42">
        <f>VLOOKUP(H114,$C$112:$E$120,2,FALSE)</f>
        <v>0.125</v>
      </c>
    </row>
    <row r="115" spans="2:9" ht="16.5" customHeight="1" x14ac:dyDescent="0.25">
      <c r="B115" s="27" t="s">
        <v>84</v>
      </c>
      <c r="C115" s="42">
        <v>4</v>
      </c>
      <c r="D115" s="42">
        <v>1</v>
      </c>
      <c r="E115" s="42">
        <v>4</v>
      </c>
      <c r="F115" s="43"/>
      <c r="G115" s="44" t="s">
        <v>13</v>
      </c>
      <c r="H115" s="42">
        <v>1</v>
      </c>
      <c r="I115" s="42">
        <f>VLOOKUP(H115,$C$112:$E$120,2,FALSE)</f>
        <v>0.125</v>
      </c>
    </row>
    <row r="116" spans="2:9" ht="16.5" customHeight="1" x14ac:dyDescent="0.25">
      <c r="B116" s="27" t="s">
        <v>85</v>
      </c>
      <c r="C116" s="42">
        <v>5</v>
      </c>
      <c r="D116" s="42">
        <v>1.5</v>
      </c>
      <c r="E116" s="42">
        <v>6</v>
      </c>
      <c r="F116" s="43"/>
      <c r="G116" s="44" t="s">
        <v>92</v>
      </c>
      <c r="H116" s="42">
        <v>1</v>
      </c>
      <c r="I116" s="42">
        <f>VLOOKUP(H116,$C$112:$E$120,2,FALSE)*4</f>
        <v>0.5</v>
      </c>
    </row>
    <row r="117" spans="2:9" ht="16.5" customHeight="1" x14ac:dyDescent="0.25">
      <c r="B117" s="27" t="s">
        <v>86</v>
      </c>
      <c r="C117" s="42">
        <v>6</v>
      </c>
      <c r="D117" s="42">
        <v>2</v>
      </c>
      <c r="E117" s="42">
        <v>8</v>
      </c>
      <c r="F117" s="43"/>
      <c r="G117" s="45" t="s">
        <v>95</v>
      </c>
      <c r="H117" s="55">
        <f>IF(I116=0.5,SUM(I112:I115),I116)</f>
        <v>0.5</v>
      </c>
      <c r="I117" s="56"/>
    </row>
    <row r="118" spans="2:9" ht="16.5" customHeight="1" x14ac:dyDescent="0.25">
      <c r="B118" s="27" t="s">
        <v>87</v>
      </c>
      <c r="C118" s="42">
        <v>7</v>
      </c>
      <c r="D118" s="42">
        <v>3</v>
      </c>
      <c r="E118" s="42">
        <v>12</v>
      </c>
      <c r="G118" s="46"/>
      <c r="H118" s="46"/>
      <c r="I118" s="46"/>
    </row>
    <row r="119" spans="2:9" ht="16.5" customHeight="1" x14ac:dyDescent="0.25">
      <c r="B119" s="27" t="s">
        <v>88</v>
      </c>
      <c r="C119" s="42">
        <v>8</v>
      </c>
      <c r="D119" s="42">
        <v>5.5</v>
      </c>
      <c r="E119" s="42">
        <v>22</v>
      </c>
    </row>
    <row r="120" spans="2:9" ht="16.5" customHeight="1" x14ac:dyDescent="0.25">
      <c r="B120" s="27" t="s">
        <v>89</v>
      </c>
      <c r="C120" s="42">
        <v>9</v>
      </c>
      <c r="D120" s="42">
        <v>6</v>
      </c>
      <c r="E120" s="42">
        <v>24</v>
      </c>
    </row>
  </sheetData>
  <mergeCells count="52">
    <mergeCell ref="B5:K5"/>
    <mergeCell ref="B6:C6"/>
    <mergeCell ref="E6:K6"/>
    <mergeCell ref="P7:Q7"/>
    <mergeCell ref="R7:S7"/>
    <mergeCell ref="P5:AA6"/>
    <mergeCell ref="Z8:AA9"/>
    <mergeCell ref="V7:W7"/>
    <mergeCell ref="X7:Y7"/>
    <mergeCell ref="Z7:AA7"/>
    <mergeCell ref="P8:Q9"/>
    <mergeCell ref="R8:S9"/>
    <mergeCell ref="T8:U9"/>
    <mergeCell ref="V8:W9"/>
    <mergeCell ref="X8:Y9"/>
    <mergeCell ref="T7:U7"/>
    <mergeCell ref="B32:B35"/>
    <mergeCell ref="C44:C47"/>
    <mergeCell ref="B44:B47"/>
    <mergeCell ref="B36:B39"/>
    <mergeCell ref="B40:B43"/>
    <mergeCell ref="C40:C43"/>
    <mergeCell ref="C32:C35"/>
    <mergeCell ref="C36:C39"/>
    <mergeCell ref="H117:I117"/>
    <mergeCell ref="B94:J94"/>
    <mergeCell ref="B95:C95"/>
    <mergeCell ref="D95:J95"/>
    <mergeCell ref="B110:E110"/>
    <mergeCell ref="G110:I110"/>
    <mergeCell ref="C8:C11"/>
    <mergeCell ref="B8:B11"/>
    <mergeCell ref="B12:B15"/>
    <mergeCell ref="C12:C15"/>
    <mergeCell ref="C16:C19"/>
    <mergeCell ref="B16:B19"/>
    <mergeCell ref="B20:B23"/>
    <mergeCell ref="C20:C23"/>
    <mergeCell ref="C24:C27"/>
    <mergeCell ref="B79:C79"/>
    <mergeCell ref="D79:J79"/>
    <mergeCell ref="C48:C51"/>
    <mergeCell ref="B48:B51"/>
    <mergeCell ref="B52:B55"/>
    <mergeCell ref="C52:C55"/>
    <mergeCell ref="B62:J62"/>
    <mergeCell ref="B63:C63"/>
    <mergeCell ref="D63:J63"/>
    <mergeCell ref="B78:J78"/>
    <mergeCell ref="B24:B27"/>
    <mergeCell ref="C28:C31"/>
    <mergeCell ref="B28:B31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Drop Down 1">
              <controlPr defaultSize="0" autoLine="0" autoPict="0">
                <anchor moveWithCells="1">
                  <from>
                    <xdr:col>19</xdr:col>
                    <xdr:colOff>9525</xdr:colOff>
                    <xdr:row>7</xdr:row>
                    <xdr:rowOff>28575</xdr:rowOff>
                  </from>
                  <to>
                    <xdr:col>20</xdr:col>
                    <xdr:colOff>666750</xdr:colOff>
                    <xdr:row>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Drop Down 2">
              <controlPr defaultSize="0" autoLine="0" autoPict="0">
                <anchor moveWithCells="1">
                  <from>
                    <xdr:col>21</xdr:col>
                    <xdr:colOff>9525</xdr:colOff>
                    <xdr:row>7</xdr:row>
                    <xdr:rowOff>28575</xdr:rowOff>
                  </from>
                  <to>
                    <xdr:col>22</xdr:col>
                    <xdr:colOff>666750</xdr:colOff>
                    <xdr:row>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Drop Down 3">
              <controlPr defaultSize="0" autoLine="0" autoPict="0">
                <anchor moveWithCells="1">
                  <from>
                    <xdr:col>23</xdr:col>
                    <xdr:colOff>9525</xdr:colOff>
                    <xdr:row>7</xdr:row>
                    <xdr:rowOff>28575</xdr:rowOff>
                  </from>
                  <to>
                    <xdr:col>24</xdr:col>
                    <xdr:colOff>666750</xdr:colOff>
                    <xdr:row>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Drop Down 4">
              <controlPr defaultSize="0" autoLine="0" autoPict="0">
                <anchor moveWithCells="1">
                  <from>
                    <xdr:col>25</xdr:col>
                    <xdr:colOff>9525</xdr:colOff>
                    <xdr:row>7</xdr:row>
                    <xdr:rowOff>28575</xdr:rowOff>
                  </from>
                  <to>
                    <xdr:col>26</xdr:col>
                    <xdr:colOff>666750</xdr:colOff>
                    <xdr:row>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Drop Down 5">
              <controlPr defaultSize="0" autoLine="0" autoPict="0">
                <anchor moveWithCells="1">
                  <from>
                    <xdr:col>17</xdr:col>
                    <xdr:colOff>9525</xdr:colOff>
                    <xdr:row>7</xdr:row>
                    <xdr:rowOff>28575</xdr:rowOff>
                  </from>
                  <to>
                    <xdr:col>18</xdr:col>
                    <xdr:colOff>666750</xdr:colOff>
                    <xdr:row>8</xdr:row>
                    <xdr:rowOff>142875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인첸트 확률 계산기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馬克王阿弘 柴犬</cp:lastModifiedBy>
  <dcterms:created xsi:type="dcterms:W3CDTF">2019-12-19T09:22:15Z</dcterms:created>
  <dcterms:modified xsi:type="dcterms:W3CDTF">2025-03-27T05:04:54Z</dcterms:modified>
</cp:coreProperties>
</file>